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6DCD062F-2E69-4E93-897A-8D5B77717203}" xr6:coauthVersionLast="44" xr6:coauthVersionMax="44" xr10:uidLastSave="{00000000-0000-0000-0000-000000000000}"/>
  <bookViews>
    <workbookView xWindow="645" yWindow="1665" windowWidth="18090" windowHeight="13830" xr2:uid="{00000000-000D-0000-FFFF-FFFF00000000}"/>
  </bookViews>
  <sheets>
    <sheet name="Rat Mammary" sheetId="1" r:id="rId1"/>
    <sheet name="Rat Whole Blood" sheetId="2" r:id="rId2"/>
    <sheet name="Mouse Mammary" sheetId="3" r:id="rId3"/>
    <sheet name="Mouse Whole Blood" sheetId="4" r:id="rId4"/>
  </sheets>
  <definedNames>
    <definedName name="_xlnm.Print_Area" localSheetId="2">'Mouse Mammary'!$A$1:$L$180</definedName>
    <definedName name="_xlnm.Print_Area" localSheetId="3">'Mouse Whole Blood'!$A$1:$N$102</definedName>
    <definedName name="_xlnm.Print_Area" localSheetId="0">'Rat Mammary'!$A$1:$T$100</definedName>
    <definedName name="_xlnm.Print_Area" localSheetId="1">'Rat Whole Blood'!$A$1:$N$102</definedName>
    <definedName name="_xlnm.Print_Titles" localSheetId="2">'Mouse Mammary'!$11:$11</definedName>
    <definedName name="_xlnm.Print_Titles" localSheetId="3">'Mouse Whole Blood'!$11:$12</definedName>
    <definedName name="_xlnm.Print_Titles" localSheetId="0">'Rat Mammary'!$11:$12</definedName>
    <definedName name="_xlnm.Print_Titles" localSheetId="1">'Rat Whole Blood'!$11:$12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3" i="3" l="1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S90" i="1" l="1"/>
  <c r="J90" i="1"/>
  <c r="S89" i="1"/>
  <c r="J89" i="1"/>
  <c r="S88" i="1"/>
  <c r="J88" i="1"/>
  <c r="S87" i="1"/>
  <c r="J87" i="1"/>
  <c r="S86" i="1"/>
  <c r="J86" i="1"/>
  <c r="S85" i="1"/>
  <c r="J85" i="1"/>
  <c r="S84" i="1"/>
  <c r="J84" i="1"/>
  <c r="S83" i="1"/>
  <c r="J83" i="1"/>
  <c r="S82" i="1"/>
  <c r="J82" i="1"/>
  <c r="S81" i="1"/>
  <c r="J81" i="1"/>
  <c r="S80" i="1"/>
  <c r="J80" i="1"/>
  <c r="S79" i="1"/>
  <c r="J79" i="1"/>
  <c r="S78" i="1"/>
  <c r="J78" i="1"/>
  <c r="S77" i="1"/>
  <c r="J77" i="1"/>
  <c r="S76" i="1"/>
  <c r="J76" i="1"/>
  <c r="S75" i="1"/>
  <c r="J75" i="1"/>
  <c r="S74" i="1"/>
  <c r="J74" i="1"/>
  <c r="S73" i="1"/>
  <c r="J73" i="1"/>
  <c r="S72" i="1"/>
  <c r="J72" i="1"/>
  <c r="S71" i="1"/>
  <c r="J71" i="1"/>
  <c r="S70" i="1"/>
  <c r="J70" i="1"/>
  <c r="S69" i="1"/>
  <c r="J69" i="1"/>
  <c r="S68" i="1"/>
  <c r="J68" i="1"/>
  <c r="S67" i="1"/>
  <c r="J67" i="1"/>
  <c r="S66" i="1"/>
  <c r="J66" i="1"/>
  <c r="S65" i="1"/>
  <c r="J65" i="1"/>
  <c r="S64" i="1"/>
  <c r="J64" i="1"/>
  <c r="S63" i="1"/>
  <c r="J63" i="1"/>
  <c r="S62" i="1"/>
  <c r="J62" i="1"/>
  <c r="S61" i="1"/>
  <c r="J61" i="1"/>
  <c r="S60" i="1"/>
  <c r="J60" i="1"/>
  <c r="S59" i="1"/>
  <c r="J59" i="1"/>
  <c r="S58" i="1"/>
  <c r="J58" i="1"/>
  <c r="S57" i="1"/>
  <c r="J57" i="1"/>
  <c r="S56" i="1"/>
  <c r="J56" i="1"/>
  <c r="S55" i="1"/>
  <c r="J55" i="1"/>
  <c r="S54" i="1"/>
  <c r="J54" i="1"/>
  <c r="S53" i="1"/>
  <c r="J53" i="1"/>
  <c r="S52" i="1"/>
  <c r="J52" i="1"/>
  <c r="S51" i="1"/>
  <c r="J51" i="1"/>
  <c r="S50" i="1"/>
  <c r="J50" i="1"/>
  <c r="S49" i="1"/>
  <c r="J49" i="1"/>
  <c r="S48" i="1"/>
  <c r="J48" i="1"/>
  <c r="S47" i="1"/>
  <c r="J47" i="1"/>
  <c r="S46" i="1"/>
  <c r="J46" i="1"/>
  <c r="S45" i="1"/>
  <c r="J45" i="1"/>
  <c r="S44" i="1"/>
  <c r="J44" i="1"/>
  <c r="S43" i="1"/>
  <c r="J43" i="1"/>
  <c r="S42" i="1"/>
  <c r="J42" i="1"/>
  <c r="S41" i="1"/>
  <c r="J41" i="1"/>
  <c r="S40" i="1"/>
  <c r="J40" i="1"/>
  <c r="S39" i="1"/>
  <c r="J39" i="1"/>
  <c r="S38" i="1"/>
  <c r="J38" i="1"/>
  <c r="S37" i="1"/>
  <c r="J37" i="1"/>
  <c r="S36" i="1"/>
  <c r="J36" i="1"/>
  <c r="S35" i="1"/>
  <c r="J35" i="1"/>
  <c r="S34" i="1"/>
  <c r="J34" i="1"/>
  <c r="S33" i="1"/>
  <c r="J33" i="1"/>
  <c r="S32" i="1"/>
  <c r="J32" i="1"/>
  <c r="S31" i="1"/>
  <c r="J31" i="1"/>
  <c r="S30" i="1"/>
  <c r="J30" i="1"/>
  <c r="S29" i="1"/>
  <c r="J29" i="1"/>
  <c r="S28" i="1"/>
  <c r="J28" i="1"/>
  <c r="S27" i="1"/>
  <c r="J27" i="1"/>
  <c r="S26" i="1"/>
  <c r="J26" i="1"/>
  <c r="S25" i="1"/>
  <c r="J25" i="1"/>
  <c r="S24" i="1"/>
  <c r="J24" i="1"/>
  <c r="S23" i="1"/>
  <c r="J23" i="1"/>
  <c r="S22" i="1"/>
  <c r="J22" i="1"/>
  <c r="S21" i="1"/>
  <c r="J21" i="1"/>
  <c r="S20" i="1"/>
  <c r="J20" i="1"/>
  <c r="S19" i="1"/>
  <c r="J19" i="1"/>
  <c r="S18" i="1"/>
  <c r="J18" i="1"/>
  <c r="S17" i="1"/>
  <c r="J17" i="1"/>
  <c r="S16" i="1"/>
  <c r="J16" i="1"/>
  <c r="S15" i="1"/>
  <c r="J15" i="1"/>
  <c r="S14" i="1"/>
  <c r="J14" i="1"/>
  <c r="S13" i="1"/>
  <c r="J13" i="1"/>
</calcChain>
</file>

<file path=xl/sharedStrings.xml><?xml version="1.0" encoding="utf-8"?>
<sst xmlns="http://schemas.openxmlformats.org/spreadsheetml/2006/main" count="2660" uniqueCount="1136">
  <si>
    <t>BIOSAMPLE ANALYSIS REPORT</t>
  </si>
  <si>
    <t>TEST CHEMICAL (ID):</t>
  </si>
  <si>
    <t>Alpha-pinene-oxide (metabolite of alpha-pinene [M33])</t>
  </si>
  <si>
    <t>NTP STUDY No.:</t>
  </si>
  <si>
    <t>PROGRAM:</t>
  </si>
  <si>
    <t>TOX</t>
  </si>
  <si>
    <t>STUDY LAB:</t>
  </si>
  <si>
    <t>Battelle</t>
  </si>
  <si>
    <t>RTI TASK NO.:</t>
  </si>
  <si>
    <t>0214424.000.005.002.021</t>
  </si>
  <si>
    <t>RECEIPT DATE:</t>
  </si>
  <si>
    <t>Mar 13, 2018</t>
  </si>
  <si>
    <t>SPECIES-TISSUE TYPE:</t>
  </si>
  <si>
    <t>Male and Female Harlan Sprague Dawley Rat Mammary Tissues</t>
  </si>
  <si>
    <t>BSA TASK No.:</t>
  </si>
  <si>
    <t>CHEM13751</t>
  </si>
  <si>
    <t>BATTELLE STUDY NO.:</t>
  </si>
  <si>
    <t>49453-E</t>
  </si>
  <si>
    <t>MALE</t>
  </si>
  <si>
    <t>FEMALE</t>
  </si>
  <si>
    <t>Inhalation Exposure Conc. (ppm)</t>
  </si>
  <si>
    <t>Timepoint (hr)</t>
  </si>
  <si>
    <t>Animal ID / Sex</t>
  </si>
  <si>
    <t>Date of Collection</t>
  </si>
  <si>
    <t>Time of Mammary Collection</t>
  </si>
  <si>
    <t>RTI Log Number</t>
  </si>
  <si>
    <r>
      <t>Determined [APO]
ng/g</t>
    </r>
    <r>
      <rPr>
        <b/>
        <vertAlign val="superscript"/>
        <sz val="11"/>
        <rFont val="Times New Roman"/>
        <family val="1"/>
      </rPr>
      <t xml:space="preserve"> a</t>
    </r>
  </si>
  <si>
    <t>Determined [Lipid]
(g/g)</t>
  </si>
  <si>
    <r>
      <t xml:space="preserve">Lipid-Adjusted
APO (ng/g) </t>
    </r>
    <r>
      <rPr>
        <b/>
        <vertAlign val="superscript"/>
        <sz val="11"/>
        <rFont val="Times New Roman"/>
        <family val="1"/>
      </rPr>
      <t>a,b</t>
    </r>
  </si>
  <si>
    <t>Pre-exp</t>
  </si>
  <si>
    <t>1/M</t>
  </si>
  <si>
    <t>0702</t>
  </si>
  <si>
    <t>031318-D-01A</t>
  </si>
  <si>
    <t>79/F</t>
  </si>
  <si>
    <t>0730</t>
  </si>
  <si>
    <t>031318-D-79A</t>
  </si>
  <si>
    <t>2/M</t>
  </si>
  <si>
    <t>0711</t>
  </si>
  <si>
    <t>031318-D-02A</t>
  </si>
  <si>
    <t>80/F</t>
  </si>
  <si>
    <t>0722</t>
  </si>
  <si>
    <t>031318-D-80A</t>
  </si>
  <si>
    <t>3/M</t>
  </si>
  <si>
    <t>0717</t>
  </si>
  <si>
    <t>031318-D-03A</t>
  </si>
  <si>
    <t>81/F</t>
  </si>
  <si>
    <t>031318-D-81A</t>
  </si>
  <si>
    <t>4/M</t>
  </si>
  <si>
    <t>1343</t>
  </si>
  <si>
    <t>031318-D-04A</t>
  </si>
  <si>
    <t>82/F</t>
  </si>
  <si>
    <t>1344</t>
  </si>
  <si>
    <t>031318-D-82A</t>
  </si>
  <si>
    <t>5/M</t>
  </si>
  <si>
    <t>1342</t>
  </si>
  <si>
    <t>031318-D-05A</t>
  </si>
  <si>
    <t>83/F</t>
  </si>
  <si>
    <t>1346</t>
  </si>
  <si>
    <t>031318-D-83A</t>
  </si>
  <si>
    <t>6/M</t>
  </si>
  <si>
    <t>1340</t>
  </si>
  <si>
    <t>031318-D-06A</t>
  </si>
  <si>
    <t>84/F</t>
  </si>
  <si>
    <t>1349</t>
  </si>
  <si>
    <t>031318-D-84A</t>
  </si>
  <si>
    <t>7/M</t>
  </si>
  <si>
    <t>1354</t>
  </si>
  <si>
    <t>031318-D-07A</t>
  </si>
  <si>
    <t>85/F</t>
  </si>
  <si>
    <t>1356</t>
  </si>
  <si>
    <t>031318-D-85A</t>
  </si>
  <si>
    <t>8/M</t>
  </si>
  <si>
    <t>1351</t>
  </si>
  <si>
    <t>031318-D-08A</t>
  </si>
  <si>
    <t>86/F</t>
  </si>
  <si>
    <t>1401</t>
  </si>
  <si>
    <t>031318-D-86A</t>
  </si>
  <si>
    <t>9/M</t>
  </si>
  <si>
    <t>031318-D-09A</t>
  </si>
  <si>
    <t>87/F</t>
  </si>
  <si>
    <t>1402</t>
  </si>
  <si>
    <t>031318-D-87A</t>
  </si>
  <si>
    <t>10/M</t>
  </si>
  <si>
    <t>031318-D-10A</t>
  </si>
  <si>
    <t>88/F</t>
  </si>
  <si>
    <t>1405</t>
  </si>
  <si>
    <t>031318-D-88A</t>
  </si>
  <si>
    <t>11/M</t>
  </si>
  <si>
    <t>1359</t>
  </si>
  <si>
    <t>031318-D-11A</t>
  </si>
  <si>
    <t>89/F</t>
  </si>
  <si>
    <t>031318-D-89A</t>
  </si>
  <si>
    <t>12/M</t>
  </si>
  <si>
    <t>031318-D-12A</t>
  </si>
  <si>
    <t>90/F</t>
  </si>
  <si>
    <t>031318-D-90A</t>
  </si>
  <si>
    <t>13/M</t>
  </si>
  <si>
    <t>1428</t>
  </si>
  <si>
    <t>031318-D-13A</t>
  </si>
  <si>
    <t>91/F</t>
  </si>
  <si>
    <t>031318-D-91A</t>
  </si>
  <si>
    <t>14/M</t>
  </si>
  <si>
    <t>1429</t>
  </si>
  <si>
    <t>031318-D-14A</t>
  </si>
  <si>
    <t>92/F</t>
  </si>
  <si>
    <t>031318-D-92A</t>
  </si>
  <si>
    <t>15/M</t>
  </si>
  <si>
    <t>1430</t>
  </si>
  <si>
    <t>031318-D-15A</t>
  </si>
  <si>
    <t>93/F</t>
  </si>
  <si>
    <t>1432</t>
  </si>
  <si>
    <t>031318-D-93A</t>
  </si>
  <si>
    <t>16/M</t>
  </si>
  <si>
    <t>1414</t>
  </si>
  <si>
    <t>031318-D-16A</t>
  </si>
  <si>
    <t>94/F</t>
  </si>
  <si>
    <t>1409</t>
  </si>
  <si>
    <t>031318-D-94A</t>
  </si>
  <si>
    <t>17/M</t>
  </si>
  <si>
    <t>1413</t>
  </si>
  <si>
    <t>031318-D-17A</t>
  </si>
  <si>
    <t>95/F</t>
  </si>
  <si>
    <t>1417</t>
  </si>
  <si>
    <t>031318-D-95A</t>
  </si>
  <si>
    <t>18/M</t>
  </si>
  <si>
    <t>031318-D-18A</t>
  </si>
  <si>
    <t>96/F</t>
  </si>
  <si>
    <t>1412</t>
  </si>
  <si>
    <t>031318-D-96A</t>
  </si>
  <si>
    <t>19/M</t>
  </si>
  <si>
    <t>1434</t>
  </si>
  <si>
    <t>031318-D-19A</t>
  </si>
  <si>
    <t>97/F</t>
  </si>
  <si>
    <t>031318-D-97A</t>
  </si>
  <si>
    <t>20/M</t>
  </si>
  <si>
    <t>031318-D-20A</t>
  </si>
  <si>
    <t>98/F</t>
  </si>
  <si>
    <t>1436</t>
  </si>
  <si>
    <t>031318-D-98A</t>
  </si>
  <si>
    <t>21/M</t>
  </si>
  <si>
    <t>031318-D-21A</t>
  </si>
  <si>
    <t>99/F</t>
  </si>
  <si>
    <t>1443</t>
  </si>
  <si>
    <t>031318-D-99A</t>
  </si>
  <si>
    <t>22/M</t>
  </si>
  <si>
    <t>1534</t>
  </si>
  <si>
    <t>031318-D-22A</t>
  </si>
  <si>
    <t>100/F</t>
  </si>
  <si>
    <t>1537</t>
  </si>
  <si>
    <t>031318-D-100A</t>
  </si>
  <si>
    <t>23/M</t>
  </si>
  <si>
    <t>031318-D-23A</t>
  </si>
  <si>
    <t>101/F</t>
  </si>
  <si>
    <t>1538</t>
  </si>
  <si>
    <t>031318-D-101A</t>
  </si>
  <si>
    <t>24/M</t>
  </si>
  <si>
    <t>031318-D-24A</t>
  </si>
  <si>
    <t>102/F</t>
  </si>
  <si>
    <t>1539</t>
  </si>
  <si>
    <t>031318-D-102A</t>
  </si>
  <si>
    <t>25/M</t>
  </si>
  <si>
    <t>1735</t>
  </si>
  <si>
    <t>031318-D-25A</t>
  </si>
  <si>
    <t>103/F</t>
  </si>
  <si>
    <t>1736</t>
  </si>
  <si>
    <t>031318-D-103A</t>
  </si>
  <si>
    <t>26/M</t>
  </si>
  <si>
    <t>1734</t>
  </si>
  <si>
    <t>031318-D-26A</t>
  </si>
  <si>
    <t>104/F</t>
  </si>
  <si>
    <t>1740</t>
  </si>
  <si>
    <t>031318-D-104A</t>
  </si>
  <si>
    <t>27/M</t>
  </si>
  <si>
    <t>031318-D-27A</t>
  </si>
  <si>
    <t>105/F</t>
  </si>
  <si>
    <t>1737</t>
  </si>
  <si>
    <t>031318-D-105A</t>
  </si>
  <si>
    <t>28/M</t>
  </si>
  <si>
    <t>2135</t>
  </si>
  <si>
    <t>031318-D-28A</t>
  </si>
  <si>
    <t>106/F</t>
  </si>
  <si>
    <t>2136</t>
  </si>
  <si>
    <t>031318-D-106A</t>
  </si>
  <si>
    <t>29/M</t>
  </si>
  <si>
    <t>2133</t>
  </si>
  <si>
    <t>031318-D-29A</t>
  </si>
  <si>
    <t>107/F</t>
  </si>
  <si>
    <t>2143</t>
  </si>
  <si>
    <t>031318-D-107A</t>
  </si>
  <si>
    <t>30/M</t>
  </si>
  <si>
    <t>2134</t>
  </si>
  <si>
    <t>031318-D-30A</t>
  </si>
  <si>
    <t>108/F</t>
  </si>
  <si>
    <t>2138</t>
  </si>
  <si>
    <t>031318-D-108A</t>
  </si>
  <si>
    <t>31/M</t>
  </si>
  <si>
    <t>0134</t>
  </si>
  <si>
    <t>031318-D-31A</t>
  </si>
  <si>
    <t>109/F</t>
  </si>
  <si>
    <t>0136</t>
  </si>
  <si>
    <t>031318-D-109A</t>
  </si>
  <si>
    <t>32/M</t>
  </si>
  <si>
    <t>0133</t>
  </si>
  <si>
    <t>031318-D-32A</t>
  </si>
  <si>
    <t>110/F</t>
  </si>
  <si>
    <t>0137</t>
  </si>
  <si>
    <t>031318-D-110A</t>
  </si>
  <si>
    <t>33/M</t>
  </si>
  <si>
    <t>0135</t>
  </si>
  <si>
    <t>031318-D-33A</t>
  </si>
  <si>
    <t>111/F</t>
  </si>
  <si>
    <t>0144</t>
  </si>
  <si>
    <t>031318-D-111A</t>
  </si>
  <si>
    <t>34/M</t>
  </si>
  <si>
    <t>1334</t>
  </si>
  <si>
    <t>031318-D-34A</t>
  </si>
  <si>
    <t>112/F</t>
  </si>
  <si>
    <t>031318-D-112A</t>
  </si>
  <si>
    <t>35/M</t>
  </si>
  <si>
    <t>1339</t>
  </si>
  <si>
    <t>031318-D-35A</t>
  </si>
  <si>
    <t>113/F</t>
  </si>
  <si>
    <t>031318-D-113A</t>
  </si>
  <si>
    <t>36/M</t>
  </si>
  <si>
    <t>1335</t>
  </si>
  <si>
    <t>031318-D-36A</t>
  </si>
  <si>
    <t>114/F</t>
  </si>
  <si>
    <t>1353</t>
  </si>
  <si>
    <t>031318-D-114A</t>
  </si>
  <si>
    <t>37/M</t>
  </si>
  <si>
    <t>1341</t>
  </si>
  <si>
    <t>031318-D-37A</t>
  </si>
  <si>
    <t>115/F</t>
  </si>
  <si>
    <t>1345</t>
  </si>
  <si>
    <t>031318-D-115A</t>
  </si>
  <si>
    <t>38/M</t>
  </si>
  <si>
    <t>1333</t>
  </si>
  <si>
    <t>031318-D-38A</t>
  </si>
  <si>
    <t>116/F</t>
  </si>
  <si>
    <t>031318-D-116A</t>
  </si>
  <si>
    <t>39/M</t>
  </si>
  <si>
    <t>031318-D-39A</t>
  </si>
  <si>
    <t>117/F</t>
  </si>
  <si>
    <t>031318-D-117A</t>
  </si>
  <si>
    <t>40/M</t>
  </si>
  <si>
    <t>0823</t>
  </si>
  <si>
    <t>031318-D-40A</t>
  </si>
  <si>
    <t>118/F</t>
  </si>
  <si>
    <t>0832</t>
  </si>
  <si>
    <t>031318-D-118A</t>
  </si>
  <si>
    <t>41/M</t>
  </si>
  <si>
    <t>0827</t>
  </si>
  <si>
    <t>031318-D-41A</t>
  </si>
  <si>
    <t>119/F</t>
  </si>
  <si>
    <t>0839</t>
  </si>
  <si>
    <t>031318-D-119A</t>
  </si>
  <si>
    <t>42/M</t>
  </si>
  <si>
    <t>0834</t>
  </si>
  <si>
    <t>031318-D-42A</t>
  </si>
  <si>
    <t>120/F</t>
  </si>
  <si>
    <t>0842</t>
  </si>
  <si>
    <t>031318-D-120A</t>
  </si>
  <si>
    <t>43/M</t>
  </si>
  <si>
    <t>1455</t>
  </si>
  <si>
    <t>031318-D-43A</t>
  </si>
  <si>
    <t>121/F</t>
  </si>
  <si>
    <t>1459</t>
  </si>
  <si>
    <t>031318-D-121A</t>
  </si>
  <si>
    <t>44/M</t>
  </si>
  <si>
    <t>1454</t>
  </si>
  <si>
    <t>031318-D-44A</t>
  </si>
  <si>
    <t>122/F</t>
  </si>
  <si>
    <t>1457</t>
  </si>
  <si>
    <t>031318-D-122A</t>
  </si>
  <si>
    <t>45/M</t>
  </si>
  <si>
    <t>031318-D-45A</t>
  </si>
  <si>
    <t>123/F</t>
  </si>
  <si>
    <t>031318-D-123A</t>
  </si>
  <si>
    <t>46/M</t>
  </si>
  <si>
    <t>1503</t>
  </si>
  <si>
    <t>031318-D-46A</t>
  </si>
  <si>
    <t>124/F</t>
  </si>
  <si>
    <t>1504</t>
  </si>
  <si>
    <t>031318-D-124A</t>
  </si>
  <si>
    <t>47/M</t>
  </si>
  <si>
    <t>031318-D-47A</t>
  </si>
  <si>
    <t>125/F</t>
  </si>
  <si>
    <t>031318-D-125A</t>
  </si>
  <si>
    <t>48/M</t>
  </si>
  <si>
    <t>031318-D-48A</t>
  </si>
  <si>
    <t>126/F</t>
  </si>
  <si>
    <t>1509</t>
  </si>
  <si>
    <t>031318-D-126A</t>
  </si>
  <si>
    <t>49/M</t>
  </si>
  <si>
    <t>1507</t>
  </si>
  <si>
    <t>031318-D-49A</t>
  </si>
  <si>
    <t>127/F</t>
  </si>
  <si>
    <t>1512</t>
  </si>
  <si>
    <t>031318-D-127A</t>
  </si>
  <si>
    <t>50/M</t>
  </si>
  <si>
    <t>1510</t>
  </si>
  <si>
    <t>031318-D-50A</t>
  </si>
  <si>
    <t>128/F</t>
  </si>
  <si>
    <t>1515</t>
  </si>
  <si>
    <t>031318-D-128A</t>
  </si>
  <si>
    <t>51/M</t>
  </si>
  <si>
    <t>031318-D-51A</t>
  </si>
  <si>
    <t>129/F</t>
  </si>
  <si>
    <t>1516</t>
  </si>
  <si>
    <t>031318-D-129A</t>
  </si>
  <si>
    <t>52/M</t>
  </si>
  <si>
    <t>1517</t>
  </si>
  <si>
    <t>031318-D-52A</t>
  </si>
  <si>
    <t>130/F</t>
  </si>
  <si>
    <t>1519</t>
  </si>
  <si>
    <t>031318-D-130A</t>
  </si>
  <si>
    <t>53/M</t>
  </si>
  <si>
    <t>031318-D-53A</t>
  </si>
  <si>
    <t>131/F</t>
  </si>
  <si>
    <t>1524</t>
  </si>
  <si>
    <t>031318-D-131A</t>
  </si>
  <si>
    <t>54/M</t>
  </si>
  <si>
    <t>1518</t>
  </si>
  <si>
    <t>031318-D-54A</t>
  </si>
  <si>
    <t>132/F</t>
  </si>
  <si>
    <t>1521</t>
  </si>
  <si>
    <t>031318-D-132A</t>
  </si>
  <si>
    <t>55/M</t>
  </si>
  <si>
    <t>031318-D-55A</t>
  </si>
  <si>
    <t>133/F</t>
  </si>
  <si>
    <t>1530</t>
  </si>
  <si>
    <t>031318-D-133A</t>
  </si>
  <si>
    <t>56/M</t>
  </si>
  <si>
    <t>1525</t>
  </si>
  <si>
    <t>031318-D-56A</t>
  </si>
  <si>
    <t>134/F</t>
  </si>
  <si>
    <t>1529</t>
  </si>
  <si>
    <t>57/M</t>
  </si>
  <si>
    <t>1528</t>
  </si>
  <si>
    <t>031318-D-57A</t>
  </si>
  <si>
    <t>135/F</t>
  </si>
  <si>
    <t>031318-D-135A</t>
  </si>
  <si>
    <t>58/M</t>
  </si>
  <si>
    <t>1549</t>
  </si>
  <si>
    <t>031318-D-58A</t>
  </si>
  <si>
    <t>136/F</t>
  </si>
  <si>
    <t>1551</t>
  </si>
  <si>
    <t>031318-D-136A</t>
  </si>
  <si>
    <t>59/M</t>
  </si>
  <si>
    <t>031318-D-59A</t>
  </si>
  <si>
    <t>137/F</t>
  </si>
  <si>
    <t>1552</t>
  </si>
  <si>
    <t>031318-D-137A</t>
  </si>
  <si>
    <t>60/M</t>
  </si>
  <si>
    <t>1550</t>
  </si>
  <si>
    <t>031318-D-60A</t>
  </si>
  <si>
    <t>138/F</t>
  </si>
  <si>
    <t>1553</t>
  </si>
  <si>
    <t>031318-D-138A</t>
  </si>
  <si>
    <t>61/M</t>
  </si>
  <si>
    <t>1659</t>
  </si>
  <si>
    <t>031318-D-61A</t>
  </si>
  <si>
    <t>139/F</t>
  </si>
  <si>
    <t>1651</t>
  </si>
  <si>
    <t>031318-D-139A</t>
  </si>
  <si>
    <t>62/M</t>
  </si>
  <si>
    <t>1654</t>
  </si>
  <si>
    <t>031318-D-62A</t>
  </si>
  <si>
    <t>140/F</t>
  </si>
  <si>
    <t>031318-D-140A</t>
  </si>
  <si>
    <t>63/M</t>
  </si>
  <si>
    <t>031318-D-63A</t>
  </si>
  <si>
    <t>141/F</t>
  </si>
  <si>
    <t>1652</t>
  </si>
  <si>
    <t>031318-D-141A</t>
  </si>
  <si>
    <t>64/M</t>
  </si>
  <si>
    <t>1850</t>
  </si>
  <si>
    <t>031318-D-64A</t>
  </si>
  <si>
    <t>142/F</t>
  </si>
  <si>
    <t>1852</t>
  </si>
  <si>
    <t>031318-D-142A</t>
  </si>
  <si>
    <t>65/M</t>
  </si>
  <si>
    <t>1849</t>
  </si>
  <si>
    <t>031318-D-65A</t>
  </si>
  <si>
    <t>143/F</t>
  </si>
  <si>
    <t>1853</t>
  </si>
  <si>
    <t>031318-D-143A</t>
  </si>
  <si>
    <t>66/M</t>
  </si>
  <si>
    <t>031318-D-66A</t>
  </si>
  <si>
    <t>144/F</t>
  </si>
  <si>
    <t>1859</t>
  </si>
  <si>
    <t>031318-D-144A</t>
  </si>
  <si>
    <t>67/M</t>
  </si>
  <si>
    <t>2251</t>
  </si>
  <si>
    <t>031318-D-67A</t>
  </si>
  <si>
    <t>145/F</t>
  </si>
  <si>
    <t>2250</t>
  </si>
  <si>
    <t>031318-D-145A</t>
  </si>
  <si>
    <t>68/M</t>
  </si>
  <si>
    <t>2249</t>
  </si>
  <si>
    <t>031318-D-68A</t>
  </si>
  <si>
    <t>146/F</t>
  </si>
  <si>
    <t>2253</t>
  </si>
  <si>
    <t>031318-D-146A</t>
  </si>
  <si>
    <t>69/M</t>
  </si>
  <si>
    <t>031318-D-69A</t>
  </si>
  <si>
    <t>147/F</t>
  </si>
  <si>
    <t>2258</t>
  </si>
  <si>
    <t>031318-D-147A</t>
  </si>
  <si>
    <t>70/M</t>
  </si>
  <si>
    <t>0250</t>
  </si>
  <si>
    <t>031318-D-70A</t>
  </si>
  <si>
    <t>148/F</t>
  </si>
  <si>
    <t>031318-D-148A</t>
  </si>
  <si>
    <t>71/M</t>
  </si>
  <si>
    <t>0249</t>
  </si>
  <si>
    <t>031318-D-71A</t>
  </si>
  <si>
    <t>149/F</t>
  </si>
  <si>
    <t>0252</t>
  </si>
  <si>
    <t>031318-D-149A</t>
  </si>
  <si>
    <t>72/M</t>
  </si>
  <si>
    <t>0251</t>
  </si>
  <si>
    <t>031318-D-72A</t>
  </si>
  <si>
    <t>150/F</t>
  </si>
  <si>
    <t>0258</t>
  </si>
  <si>
    <t>031318-D-150A</t>
  </si>
  <si>
    <t>73/M</t>
  </si>
  <si>
    <t>1449</t>
  </si>
  <si>
    <t>031318-D-73A</t>
  </si>
  <si>
    <t>151/F</t>
  </si>
  <si>
    <t>031318-D-151A</t>
  </si>
  <si>
    <t>74/M</t>
  </si>
  <si>
    <t>1452</t>
  </si>
  <si>
    <t>031318-D-74A</t>
  </si>
  <si>
    <t>152/F</t>
  </si>
  <si>
    <t>031318-D-152A</t>
  </si>
  <si>
    <t>75/M</t>
  </si>
  <si>
    <t>031318-D-75A</t>
  </si>
  <si>
    <t>153/F</t>
  </si>
  <si>
    <t>1500</t>
  </si>
  <si>
    <t>031318-D-153A</t>
  </si>
  <si>
    <t>76/M</t>
  </si>
  <si>
    <t>031318-D-76A</t>
  </si>
  <si>
    <t>154/F</t>
  </si>
  <si>
    <t>1453</t>
  </si>
  <si>
    <t>031318-D-154A</t>
  </si>
  <si>
    <t>77/M</t>
  </si>
  <si>
    <t>1448</t>
  </si>
  <si>
    <t>031318-D-77A</t>
  </si>
  <si>
    <t>155/F</t>
  </si>
  <si>
    <t>031318-D-155A</t>
  </si>
  <si>
    <t>78/M</t>
  </si>
  <si>
    <t>031318-D-78A</t>
  </si>
  <si>
    <t>156/F</t>
  </si>
  <si>
    <t>031318-D-156A</t>
  </si>
  <si>
    <r>
      <rPr>
        <vertAlign val="superscript"/>
        <sz val="11"/>
        <rFont val="Times New Roman"/>
        <family val="1"/>
      </rPr>
      <t xml:space="preserve">a </t>
    </r>
    <r>
      <rPr>
        <sz val="11"/>
        <rFont val="Times New Roman"/>
        <family val="1"/>
      </rPr>
      <t>Numbers in italics for APO are &lt; LLOQ but &gt; LOD, where LLOQ (APO) = 500 ng/g, and LOD (APO) = 1.065 ng/g; also applies to affected APO-adjusted APO values.</t>
    </r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</si>
  <si>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Lipid-Adjusted APO given as ng of APO per g of lipid.</t>
    </r>
  </si>
  <si>
    <t xml:space="preserve">QC reviewer: </t>
  </si>
  <si>
    <t>Alpha-pinene-Oxide (metabolite of alpha-pinene [M33])</t>
  </si>
  <si>
    <t>Male and Female Harlan Sprague Dawley Rat Whole Blood</t>
  </si>
  <si>
    <t>BATTELLE STUDY NUMBER:</t>
  </si>
  <si>
    <t xml:space="preserve"> </t>
  </si>
  <si>
    <t>Time of Collection</t>
  </si>
  <si>
    <t>Determined [APO] ng/mL</t>
  </si>
  <si>
    <t xml:space="preserve">Control </t>
  </si>
  <si>
    <t>0618</t>
  </si>
  <si>
    <t>031318-B-01A</t>
  </si>
  <si>
    <t>ND</t>
  </si>
  <si>
    <t>0621</t>
  </si>
  <si>
    <t>031318-B-82A</t>
  </si>
  <si>
    <t>0619</t>
  </si>
  <si>
    <t>031318-B-02A</t>
  </si>
  <si>
    <t>0622</t>
  </si>
  <si>
    <t>031318-B-83A</t>
  </si>
  <si>
    <t>0620</t>
  </si>
  <si>
    <t>031318-B-03A</t>
  </si>
  <si>
    <t>0623</t>
  </si>
  <si>
    <t>031318-B-84A</t>
  </si>
  <si>
    <t>0647</t>
  </si>
  <si>
    <t>031318-B-04A</t>
  </si>
  <si>
    <t>0658</t>
  </si>
  <si>
    <t>031318-B-85A</t>
  </si>
  <si>
    <t>031318-B-05A</t>
  </si>
  <si>
    <t>0659</t>
  </si>
  <si>
    <t>031318-B-86A</t>
  </si>
  <si>
    <t>0652</t>
  </si>
  <si>
    <t>031318-B-06A</t>
  </si>
  <si>
    <t>0700</t>
  </si>
  <si>
    <t>031318-B-87A</t>
  </si>
  <si>
    <t>1331</t>
  </si>
  <si>
    <t>031318-B-07A</t>
  </si>
  <si>
    <t>031318-B-88A</t>
  </si>
  <si>
    <t>031318-B-08A</t>
  </si>
  <si>
    <t>031318-B-89A</t>
  </si>
  <si>
    <t>031318-B-09A</t>
  </si>
  <si>
    <t>031318-B-90A</t>
  </si>
  <si>
    <t>1336</t>
  </si>
  <si>
    <t>031318-B-10A</t>
  </si>
  <si>
    <t>031318-B-91A</t>
  </si>
  <si>
    <t>031318-B-11A</t>
  </si>
  <si>
    <t>031318-B-92A</t>
  </si>
  <si>
    <t>031318-B-12A</t>
  </si>
  <si>
    <t>031318-B-93A</t>
  </si>
  <si>
    <t>031318-B-13A</t>
  </si>
  <si>
    <t>031318-B-94A</t>
  </si>
  <si>
    <t>031318-B-14A</t>
  </si>
  <si>
    <t>031318-B-95A</t>
  </si>
  <si>
    <t>031318-B-15A</t>
  </si>
  <si>
    <t>031318-B-96A</t>
  </si>
  <si>
    <t>031318-B-16A</t>
  </si>
  <si>
    <t>031318-B-97A</t>
  </si>
  <si>
    <t>031318-B-17A</t>
  </si>
  <si>
    <t>031318-B-98A</t>
  </si>
  <si>
    <t>031318-B-18A</t>
  </si>
  <si>
    <t>031318-B-99A</t>
  </si>
  <si>
    <t>031318-B-19A</t>
  </si>
  <si>
    <t>031318-B-100A</t>
  </si>
  <si>
    <t>031318-B-20A</t>
  </si>
  <si>
    <t>031318-B-101A</t>
  </si>
  <si>
    <t>031318-B-21A</t>
  </si>
  <si>
    <t>031318-B-102A</t>
  </si>
  <si>
    <t>1426</t>
  </si>
  <si>
    <t>031318-B-22A</t>
  </si>
  <si>
    <t>031318-B-103A</t>
  </si>
  <si>
    <t>031318-B-23A</t>
  </si>
  <si>
    <t>031318-B-104A</t>
  </si>
  <si>
    <t>031318-B-24A</t>
  </si>
  <si>
    <t>031318-B-105A</t>
  </si>
  <si>
    <t>1526</t>
  </si>
  <si>
    <t>031318-B-25A</t>
  </si>
  <si>
    <t>031318-B-106A</t>
  </si>
  <si>
    <t>031318-B-26A</t>
  </si>
  <si>
    <t>031318-B-107A</t>
  </si>
  <si>
    <t>031318-B-27A</t>
  </si>
  <si>
    <t>031318-B-108A</t>
  </si>
  <si>
    <t>1726</t>
  </si>
  <si>
    <t>031318-B-28A</t>
  </si>
  <si>
    <t>031318-B-109A</t>
  </si>
  <si>
    <t>031318-B-29A</t>
  </si>
  <si>
    <t>031318-B-110A</t>
  </si>
  <si>
    <t>031318-B-30A</t>
  </si>
  <si>
    <t>031318-B-111A</t>
  </si>
  <si>
    <t>2126</t>
  </si>
  <si>
    <t>031318-B-31A</t>
  </si>
  <si>
    <t>031318-B-112A</t>
  </si>
  <si>
    <t>031318-B-32A</t>
  </si>
  <si>
    <t>031318-B-113A</t>
  </si>
  <si>
    <t>031318-B-33A</t>
  </si>
  <si>
    <t>031318-B-114A</t>
  </si>
  <si>
    <t>0126</t>
  </si>
  <si>
    <t>031318-B-34A</t>
  </si>
  <si>
    <t>031318-B-115A</t>
  </si>
  <si>
    <t>031318-B-35A</t>
  </si>
  <si>
    <t>031318-B-116A</t>
  </si>
  <si>
    <t>031318-B-36A</t>
  </si>
  <si>
    <t>031318-B-117A</t>
  </si>
  <si>
    <t>1326</t>
  </si>
  <si>
    <t>031318-B-37A</t>
  </si>
  <si>
    <t>031318-B-118A</t>
  </si>
  <si>
    <t>031318-B-38A</t>
  </si>
  <si>
    <t>031318-B-119A</t>
  </si>
  <si>
    <t>031318-B-39A</t>
  </si>
  <si>
    <t>031318-B-120A</t>
  </si>
  <si>
    <t>031318-B-40A</t>
  </si>
  <si>
    <t>031318-B-121A</t>
  </si>
  <si>
    <t>031318-B-41A</t>
  </si>
  <si>
    <t>031318-B-122A</t>
  </si>
  <si>
    <t>031318-B-42A</t>
  </si>
  <si>
    <t>031318-B-123A</t>
  </si>
  <si>
    <t>0808</t>
  </si>
  <si>
    <t>031318-B-43A</t>
  </si>
  <si>
    <t>0810</t>
  </si>
  <si>
    <t>031318-B-124A</t>
  </si>
  <si>
    <t>031318-B-44A</t>
  </si>
  <si>
    <t>0813</t>
  </si>
  <si>
    <t>031318-B-125A</t>
  </si>
  <si>
    <t>031318-B-45A</t>
  </si>
  <si>
    <t>031318-B-126A</t>
  </si>
  <si>
    <t>1446</t>
  </si>
  <si>
    <t>031318-B-46A</t>
  </si>
  <si>
    <t>031318-B-127A</t>
  </si>
  <si>
    <t>031318-B-47A</t>
  </si>
  <si>
    <t>031318-B-128A</t>
  </si>
  <si>
    <t>031318-B-48A</t>
  </si>
  <si>
    <t>031318-B-129A</t>
  </si>
  <si>
    <t>1451</t>
  </si>
  <si>
    <t>031318-B-49A</t>
  </si>
  <si>
    <t>031318-B-130A</t>
  </si>
  <si>
    <t>031318-B-50A</t>
  </si>
  <si>
    <t>031318-B-131A</t>
  </si>
  <si>
    <t>031318-B-51A</t>
  </si>
  <si>
    <t>031318-B-132A</t>
  </si>
  <si>
    <t>1456</t>
  </si>
  <si>
    <t>031318-B-52A</t>
  </si>
  <si>
    <t>031318-B-133A</t>
  </si>
  <si>
    <t>031318-B-53A</t>
  </si>
  <si>
    <t>031318-B-134A</t>
  </si>
  <si>
    <t>031318-B-54A</t>
  </si>
  <si>
    <t>031318-B-135A</t>
  </si>
  <si>
    <t>1501</t>
  </si>
  <si>
    <t>031318-B-55A</t>
  </si>
  <si>
    <t>031318-B-136A</t>
  </si>
  <si>
    <t>031318-B-56A</t>
  </si>
  <si>
    <t>031318-B-137A</t>
  </si>
  <si>
    <t>031318-B-57A</t>
  </si>
  <si>
    <t>031318-B-138A</t>
  </si>
  <si>
    <t>1511</t>
  </si>
  <si>
    <t>031318-B-58A</t>
  </si>
  <si>
    <t>031318-B-139A</t>
  </si>
  <si>
    <t>031318-B-59A</t>
  </si>
  <si>
    <t>031318-B-140A</t>
  </si>
  <si>
    <t>031318-B-60A</t>
  </si>
  <si>
    <t>031318-B-141A</t>
  </si>
  <si>
    <t>1541</t>
  </si>
  <si>
    <t>031318-B-61A</t>
  </si>
  <si>
    <t>031318-B-142A</t>
  </si>
  <si>
    <t>031318-B-62A</t>
  </si>
  <si>
    <t>031318-B-143A</t>
  </si>
  <si>
    <t>031318-B-63A</t>
  </si>
  <si>
    <t>031318-B-144A</t>
  </si>
  <si>
    <t>1641</t>
  </si>
  <si>
    <t>031318-B-64A</t>
  </si>
  <si>
    <t>031318-B-145A</t>
  </si>
  <si>
    <t>031318-B-65A</t>
  </si>
  <si>
    <t>031318-B-146A</t>
  </si>
  <si>
    <t>031318-B-66A</t>
  </si>
  <si>
    <t>031318-B-147A</t>
  </si>
  <si>
    <t>1841</t>
  </si>
  <si>
    <t>031318-B-67A</t>
  </si>
  <si>
    <t>031318-B-148A</t>
  </si>
  <si>
    <t>031318-B-68A</t>
  </si>
  <si>
    <t>031318-B-149A</t>
  </si>
  <si>
    <t>031318-B-69A</t>
  </si>
  <si>
    <t>031318-B-150A</t>
  </si>
  <si>
    <t>2241</t>
  </si>
  <si>
    <t>031318-B-70A</t>
  </si>
  <si>
    <t>031318-B-151A</t>
  </si>
  <si>
    <t>031318-B-71A</t>
  </si>
  <si>
    <t>031318-B-152A</t>
  </si>
  <si>
    <t>031318-B-72A</t>
  </si>
  <si>
    <t>031318-B-153A</t>
  </si>
  <si>
    <t>0241</t>
  </si>
  <si>
    <t>031318-B-73A</t>
  </si>
  <si>
    <t>031318-B-154A</t>
  </si>
  <si>
    <t>031318-B-74A</t>
  </si>
  <si>
    <t>031318-B-155A</t>
  </si>
  <si>
    <t>031318-B-75A</t>
  </si>
  <si>
    <t>031318-B-156A</t>
  </si>
  <si>
    <t>1441</t>
  </si>
  <si>
    <t>031318-B-76A</t>
  </si>
  <si>
    <t>031318-B-157A</t>
  </si>
  <si>
    <t>031318-B-77A</t>
  </si>
  <si>
    <t>031318-B-158A</t>
  </si>
  <si>
    <t>031318-B-78A</t>
  </si>
  <si>
    <t>031318-B-159A</t>
  </si>
  <si>
    <t>031318-B-79A</t>
  </si>
  <si>
    <t>031318-B-160A</t>
  </si>
  <si>
    <t>031318-B-80A</t>
  </si>
  <si>
    <t>031318-B161A</t>
  </si>
  <si>
    <t>031318-B-81A</t>
  </si>
  <si>
    <t>031318-B-162A</t>
  </si>
  <si>
    <t>ND = not detected</t>
  </si>
  <si>
    <t>BLOD = below limit of detection; LOD = 1.065 ng/mL</t>
  </si>
  <si>
    <t>Numbers in italics are &lt; LLOQ but &gt; LOD; LLOQ = 5.00 ng/mL</t>
  </si>
  <si>
    <t>NTP Study:</t>
  </si>
  <si>
    <t>Mar 27, 2018</t>
  </si>
  <si>
    <t>Male and Female B6C3F1/N Mouse Mammary Tissues</t>
  </si>
  <si>
    <t>49453-F</t>
  </si>
  <si>
    <t>Sex</t>
  </si>
  <si>
    <t>Animal ID</t>
  </si>
  <si>
    <t>Timepoint (h)</t>
  </si>
  <si>
    <r>
      <t>APO/Lipid
Determined 
ng APO / g Lipid</t>
    </r>
    <r>
      <rPr>
        <b/>
        <vertAlign val="superscript"/>
        <sz val="11"/>
        <rFont val="Times New Roman"/>
        <family val="1"/>
      </rPr>
      <t xml:space="preserve"> a</t>
    </r>
  </si>
  <si>
    <t>M</t>
  </si>
  <si>
    <t>0636</t>
  </si>
  <si>
    <t>032718-D-01A</t>
  </si>
  <si>
    <t>032718-D-02A</t>
  </si>
  <si>
    <t>0640</t>
  </si>
  <si>
    <t>032718-D-03A</t>
  </si>
  <si>
    <t>0631</t>
  </si>
  <si>
    <t>032718-D-04A</t>
  </si>
  <si>
    <t>0630</t>
  </si>
  <si>
    <t>032718-D-05A</t>
  </si>
  <si>
    <t>0635</t>
  </si>
  <si>
    <t>032718-D-06A</t>
  </si>
  <si>
    <t>1316</t>
  </si>
  <si>
    <t>032718-D-07A</t>
  </si>
  <si>
    <t>1317</t>
  </si>
  <si>
    <t>032718-D-08A</t>
  </si>
  <si>
    <t>1320</t>
  </si>
  <si>
    <t>032718-D-09A</t>
  </si>
  <si>
    <t>1321</t>
  </si>
  <si>
    <t>032718-D-10A</t>
  </si>
  <si>
    <t>032718-D-11A</t>
  </si>
  <si>
    <t>1322</t>
  </si>
  <si>
    <t>032718-D-12A</t>
  </si>
  <si>
    <t>032718-D-13A</t>
  </si>
  <si>
    <t>1338</t>
  </si>
  <si>
    <t>032718-D-14A</t>
  </si>
  <si>
    <t>1328</t>
  </si>
  <si>
    <t>032718-D-15A</t>
  </si>
  <si>
    <t>032718-D-16A</t>
  </si>
  <si>
    <t>032718-D-17A</t>
  </si>
  <si>
    <t>032718-D-18A</t>
  </si>
  <si>
    <t>032718-D-19A</t>
  </si>
  <si>
    <t>032718-D-20A</t>
  </si>
  <si>
    <t>1347</t>
  </si>
  <si>
    <t>032718-D-21A</t>
  </si>
  <si>
    <t>1411</t>
  </si>
  <si>
    <t>032718-D-22A</t>
  </si>
  <si>
    <t>032718-D-23A</t>
  </si>
  <si>
    <t>032718-D-24A</t>
  </si>
  <si>
    <t>032718-D-25A</t>
  </si>
  <si>
    <t>032718-D-26A</t>
  </si>
  <si>
    <t>032718-D-27A</t>
  </si>
  <si>
    <t>1709</t>
  </si>
  <si>
    <t>032718-D-28A</t>
  </si>
  <si>
    <t>1710</t>
  </si>
  <si>
    <t>032718-D-29A</t>
  </si>
  <si>
    <t>032718-D-30A</t>
  </si>
  <si>
    <t>2111</t>
  </si>
  <si>
    <t>032718-D-31A</t>
  </si>
  <si>
    <t>032718-D-32A</t>
  </si>
  <si>
    <t>032718-D-33A</t>
  </si>
  <si>
    <t>0109</t>
  </si>
  <si>
    <t>032718-D-34A</t>
  </si>
  <si>
    <t>0112</t>
  </si>
  <si>
    <t>032718-D-35A</t>
  </si>
  <si>
    <t>0117</t>
  </si>
  <si>
    <t>032718-D-36A</t>
  </si>
  <si>
    <t>1310</t>
  </si>
  <si>
    <t>032718-D-37A</t>
  </si>
  <si>
    <t>032718-D-38A</t>
  </si>
  <si>
    <t>032718-D-39A</t>
  </si>
  <si>
    <t>032718-D-40A</t>
  </si>
  <si>
    <t>1309</t>
  </si>
  <si>
    <t>032718-D-41A</t>
  </si>
  <si>
    <t>1312</t>
  </si>
  <si>
    <t>032718-D-42A</t>
  </si>
  <si>
    <t>0657</t>
  </si>
  <si>
    <t>032718-D-43A</t>
  </si>
  <si>
    <t>0650</t>
  </si>
  <si>
    <t>032718-D-44A</t>
  </si>
  <si>
    <t>0648</t>
  </si>
  <si>
    <t>032718-D-45A</t>
  </si>
  <si>
    <t>032718-D-46A</t>
  </si>
  <si>
    <t>032718-D-47A</t>
  </si>
  <si>
    <t>1431</t>
  </si>
  <si>
    <t>032718-D-48A</t>
  </si>
  <si>
    <t>1435</t>
  </si>
  <si>
    <t>032718-D-49A</t>
  </si>
  <si>
    <t>032718-D-50A</t>
  </si>
  <si>
    <t>032718-D-51A</t>
  </si>
  <si>
    <t>032718-D-52A</t>
  </si>
  <si>
    <t>032718-D-53A</t>
  </si>
  <si>
    <t>1442</t>
  </si>
  <si>
    <t>032718-D-54A</t>
  </si>
  <si>
    <t>032718-D-55A</t>
  </si>
  <si>
    <t>1450</t>
  </si>
  <si>
    <t>032718-D-56A</t>
  </si>
  <si>
    <t>032718-D-57A</t>
  </si>
  <si>
    <t>032718-D-58A</t>
  </si>
  <si>
    <t>032718-D-59A</t>
  </si>
  <si>
    <t>032718-D-60A</t>
  </si>
  <si>
    <t>032718-D-61A</t>
  </si>
  <si>
    <t>032718-D-62A</t>
  </si>
  <si>
    <t>032718-D-63A</t>
  </si>
  <si>
    <t>1630</t>
  </si>
  <si>
    <t>032718-D-64A</t>
  </si>
  <si>
    <t>1627</t>
  </si>
  <si>
    <t>032718-D-65A</t>
  </si>
  <si>
    <t>1625</t>
  </si>
  <si>
    <t>032718-D-66A</t>
  </si>
  <si>
    <t>1824</t>
  </si>
  <si>
    <t>032718-D-67A</t>
  </si>
  <si>
    <t>1825</t>
  </si>
  <si>
    <t>032718-D-68A</t>
  </si>
  <si>
    <t>1828</t>
  </si>
  <si>
    <t>032718-D-69A</t>
  </si>
  <si>
    <t>2224</t>
  </si>
  <si>
    <t>032718-D-70A</t>
  </si>
  <si>
    <t>2227</t>
  </si>
  <si>
    <t>032718-D-71A</t>
  </si>
  <si>
    <t>2226</t>
  </si>
  <si>
    <t>032718-D-72A</t>
  </si>
  <si>
    <t>0230</t>
  </si>
  <si>
    <t>032718-D-73A</t>
  </si>
  <si>
    <t>0225</t>
  </si>
  <si>
    <t>032718-D-74A</t>
  </si>
  <si>
    <t>032718-D-75A</t>
  </si>
  <si>
    <t>1425</t>
  </si>
  <si>
    <t>032718-D-76A</t>
  </si>
  <si>
    <t>032718-D-77A</t>
  </si>
  <si>
    <t>1427</t>
  </si>
  <si>
    <t>032718-D-78A</t>
  </si>
  <si>
    <t>032718-D-79A</t>
  </si>
  <si>
    <t>032718-D-80A</t>
  </si>
  <si>
    <t>032718-D-81A</t>
  </si>
  <si>
    <t>F</t>
  </si>
  <si>
    <t>032718-D-82A</t>
  </si>
  <si>
    <t>0646</t>
  </si>
  <si>
    <t>032718-D-83A</t>
  </si>
  <si>
    <t>032718-D-84A</t>
  </si>
  <si>
    <t>0639</t>
  </si>
  <si>
    <t>032718-D-85A</t>
  </si>
  <si>
    <t>0638</t>
  </si>
  <si>
    <t>032718-D-86A</t>
  </si>
  <si>
    <t>0644</t>
  </si>
  <si>
    <t>032718-D-87A</t>
  </si>
  <si>
    <t>032718-D-88A</t>
  </si>
  <si>
    <t>1315</t>
  </si>
  <si>
    <t>032718-D-89A</t>
  </si>
  <si>
    <t>032718-D-90A</t>
  </si>
  <si>
    <t>032718-D-91A</t>
  </si>
  <si>
    <t>032718-D-92A</t>
  </si>
  <si>
    <t>032718-D-93A</t>
  </si>
  <si>
    <t>032718-D-94A</t>
  </si>
  <si>
    <t>1330</t>
  </si>
  <si>
    <t>032718-D-95A</t>
  </si>
  <si>
    <t>1332</t>
  </si>
  <si>
    <t>032718-D-96A</t>
  </si>
  <si>
    <t>1337</t>
  </si>
  <si>
    <t>032718-D-97A</t>
  </si>
  <si>
    <t>032718-D-98A</t>
  </si>
  <si>
    <t>032718-D-99A</t>
  </si>
  <si>
    <t>1355</t>
  </si>
  <si>
    <t>032718-D-100A</t>
  </si>
  <si>
    <t>032718-D-101A</t>
  </si>
  <si>
    <t>032718-D-102A</t>
  </si>
  <si>
    <t>1410</t>
  </si>
  <si>
    <t>032718-D-103A</t>
  </si>
  <si>
    <t>032718-D-104A</t>
  </si>
  <si>
    <t>032718-D-105A</t>
  </si>
  <si>
    <t>032718-D-106A</t>
  </si>
  <si>
    <t>032718-D-107A</t>
  </si>
  <si>
    <t>032718-D-108A</t>
  </si>
  <si>
    <t>1711</t>
  </si>
  <si>
    <t>032718-D-109A</t>
  </si>
  <si>
    <t>1712</t>
  </si>
  <si>
    <t>032718-D-110A</t>
  </si>
  <si>
    <t>1720</t>
  </si>
  <si>
    <t>032718-D-111A</t>
  </si>
  <si>
    <t>2120</t>
  </si>
  <si>
    <t>032718-D-112A</t>
  </si>
  <si>
    <t>032718-D-113A</t>
  </si>
  <si>
    <t>032718-D-114A</t>
  </si>
  <si>
    <t>0110</t>
  </si>
  <si>
    <t>032718-D-115A</t>
  </si>
  <si>
    <t>0111</t>
  </si>
  <si>
    <t>032718-D-116A</t>
  </si>
  <si>
    <t>032718-D-117A</t>
  </si>
  <si>
    <t>032718-D-118A</t>
  </si>
  <si>
    <t>032718-D-119A</t>
  </si>
  <si>
    <t>032718-D-120A</t>
  </si>
  <si>
    <t>032718-D-121A</t>
  </si>
  <si>
    <t>1311</t>
  </si>
  <si>
    <t>032718-D-122A</t>
  </si>
  <si>
    <t>032718-D-123A</t>
  </si>
  <si>
    <t>0703</t>
  </si>
  <si>
    <t>032718-D-124A</t>
  </si>
  <si>
    <t>032718-D-125A</t>
  </si>
  <si>
    <t>032718-D-126A</t>
  </si>
  <si>
    <t>032718-D-127A</t>
  </si>
  <si>
    <t>032718-D-128A</t>
  </si>
  <si>
    <t>032718-D-129A</t>
  </si>
  <si>
    <t>1439</t>
  </si>
  <si>
    <t>032718-D-130A</t>
  </si>
  <si>
    <t>032718-D-131A</t>
  </si>
  <si>
    <t>032718-D-132A</t>
  </si>
  <si>
    <t>032718-D-133A</t>
  </si>
  <si>
    <t>032718-D-134A</t>
  </si>
  <si>
    <t>032718-D-135A</t>
  </si>
  <si>
    <t>1447</t>
  </si>
  <si>
    <t>032718-D-136A</t>
  </si>
  <si>
    <t>032718-D-137A</t>
  </si>
  <si>
    <t>032718-D-138A</t>
  </si>
  <si>
    <t>032718-D-139A</t>
  </si>
  <si>
    <t>032718-D-140A</t>
  </si>
  <si>
    <t>032718-D-141A</t>
  </si>
  <si>
    <t>032718-D-142A</t>
  </si>
  <si>
    <t>032718-D-143A</t>
  </si>
  <si>
    <t>032718-D-144A</t>
  </si>
  <si>
    <t>1626</t>
  </si>
  <si>
    <t>032718-D-145A</t>
  </si>
  <si>
    <t>032718-D-146A</t>
  </si>
  <si>
    <t>032718-D-147A</t>
  </si>
  <si>
    <t>1827</t>
  </si>
  <si>
    <t>032718-D-148A</t>
  </si>
  <si>
    <t>032718-D-149A</t>
  </si>
  <si>
    <t>032718-D-150A</t>
  </si>
  <si>
    <t>032718-D-151A</t>
  </si>
  <si>
    <t>2225</t>
  </si>
  <si>
    <t>032718-D-152A</t>
  </si>
  <si>
    <t>032718-D-153A</t>
  </si>
  <si>
    <t>0227</t>
  </si>
  <si>
    <t>032718-D-154A</t>
  </si>
  <si>
    <t>0224</t>
  </si>
  <si>
    <t>032718-D-155A</t>
  </si>
  <si>
    <t>032718-D-156A</t>
  </si>
  <si>
    <t>032718-D-157A</t>
  </si>
  <si>
    <t>032718-D-158A</t>
  </si>
  <si>
    <t>032718-D-159A</t>
  </si>
  <si>
    <t>032718-D-160A</t>
  </si>
  <si>
    <t>032718-D-161A</t>
  </si>
  <si>
    <t>032718-D-162A</t>
  </si>
  <si>
    <r>
      <rPr>
        <vertAlign val="superscript"/>
        <sz val="10"/>
        <color theme="1"/>
        <rFont val="Times New Roman"/>
        <family val="1"/>
      </rPr>
      <t xml:space="preserve">a </t>
    </r>
    <r>
      <rPr>
        <sz val="10"/>
        <color theme="1"/>
        <rFont val="Times New Roman"/>
        <family val="1"/>
      </rPr>
      <t>ND = not detected; LOD = 1.065 ng/mL for APO. Numbers in italics are &lt; LLOQ but &gt; LOD for APO; LLOQ for APO in mammary is 500 ng/g. Numbers for the "APO/lipid determined" values are italicized when the APO value is.</t>
    </r>
  </si>
  <si>
    <t xml:space="preserve">Software: </t>
  </si>
  <si>
    <t>Saved by:</t>
  </si>
  <si>
    <t>S.D. Cooper</t>
  </si>
  <si>
    <t>QC Check by:</t>
  </si>
  <si>
    <t>Male and Female B6C3F1/N Mouse Whole Blood</t>
  </si>
  <si>
    <t>Time of  Collection</t>
  </si>
  <si>
    <t>0634</t>
  </si>
  <si>
    <t>032718-B-01A</t>
  </si>
  <si>
    <t>032718-B-82A</t>
  </si>
  <si>
    <t>032718-B-02A</t>
  </si>
  <si>
    <t>032718-B-83A</t>
  </si>
  <si>
    <t>032718-B-03A</t>
  </si>
  <si>
    <t>032718-B-84A</t>
  </si>
  <si>
    <t>0626</t>
  </si>
  <si>
    <t>032718-B-04A</t>
  </si>
  <si>
    <t>032718-B-85A</t>
  </si>
  <si>
    <t>032718-B-05A</t>
  </si>
  <si>
    <t>032718-B-86A</t>
  </si>
  <si>
    <t>0632</t>
  </si>
  <si>
    <t>032718-B-06A</t>
  </si>
  <si>
    <t>032718-B-87A</t>
  </si>
  <si>
    <t>032718-B-07A</t>
  </si>
  <si>
    <t>032718-B-88A</t>
  </si>
  <si>
    <t>032718-B-08A</t>
  </si>
  <si>
    <t>032718-B-89A</t>
  </si>
  <si>
    <t>032718-B-09A</t>
  </si>
  <si>
    <t>032718-B-90A</t>
  </si>
  <si>
    <t>032718-B-10A</t>
  </si>
  <si>
    <t>032718-B-91A</t>
  </si>
  <si>
    <t>032718-B-11A</t>
  </si>
  <si>
    <t>032718-B-92A</t>
  </si>
  <si>
    <t>032718-B-12A</t>
  </si>
  <si>
    <t>032718-B-93A</t>
  </si>
  <si>
    <t>032718-B-13A</t>
  </si>
  <si>
    <t>032718-B-94A</t>
  </si>
  <si>
    <t>032718-B-14A</t>
  </si>
  <si>
    <t>032718-B-95A</t>
  </si>
  <si>
    <t>032718-B-15A</t>
  </si>
  <si>
    <t>032718-B-96A</t>
  </si>
  <si>
    <t>1327</t>
  </si>
  <si>
    <t>032718-B-16A</t>
  </si>
  <si>
    <t>032718-B-97A</t>
  </si>
  <si>
    <t>032718-B-17A</t>
  </si>
  <si>
    <t>032718-B-98A</t>
  </si>
  <si>
    <t>032718-B-18A</t>
  </si>
  <si>
    <t>032718-B-99A</t>
  </si>
  <si>
    <t>032718-B-19A</t>
  </si>
  <si>
    <t>032718-B-100A</t>
  </si>
  <si>
    <t>032718-B-20A</t>
  </si>
  <si>
    <t>032718-B-101A</t>
  </si>
  <si>
    <t>032718-B-21A</t>
  </si>
  <si>
    <t>032718-B-102A</t>
  </si>
  <si>
    <t>1407</t>
  </si>
  <si>
    <t>032718-B-22A</t>
  </si>
  <si>
    <t>032718-B-103A</t>
  </si>
  <si>
    <t>032718-B-23A</t>
  </si>
  <si>
    <t>032718-B-104A</t>
  </si>
  <si>
    <t>032718-B-24A</t>
  </si>
  <si>
    <t>032718-B-105A</t>
  </si>
  <si>
    <t>032718-B-25A</t>
  </si>
  <si>
    <t>032718-B-106A</t>
  </si>
  <si>
    <t>032718-B-26A</t>
  </si>
  <si>
    <t>032718-B-107A</t>
  </si>
  <si>
    <t>032718-B-27A</t>
  </si>
  <si>
    <t>032718-B-108A</t>
  </si>
  <si>
    <t>1707</t>
  </si>
  <si>
    <t>032718-B-28A</t>
  </si>
  <si>
    <t>032718-B-109A</t>
  </si>
  <si>
    <t>032718-B-29A</t>
  </si>
  <si>
    <t>032718-B-110A</t>
  </si>
  <si>
    <t>032718-B-30A</t>
  </si>
  <si>
    <t>032718-B-111A</t>
  </si>
  <si>
    <t>BLOD</t>
  </si>
  <si>
    <t>2107</t>
  </si>
  <si>
    <t>032718-B-31A</t>
  </si>
  <si>
    <t>032718-B-112A</t>
  </si>
  <si>
    <t>032718-B-32A</t>
  </si>
  <si>
    <t>032718-B-113A</t>
  </si>
  <si>
    <t>032718-B-33A</t>
  </si>
  <si>
    <t>032718-B-114A</t>
  </si>
  <si>
    <t>0107</t>
  </si>
  <si>
    <t>032718-B-34A</t>
  </si>
  <si>
    <t>032718-B-115A</t>
  </si>
  <si>
    <t>032718-B-35A</t>
  </si>
  <si>
    <t>032718-B-116A</t>
  </si>
  <si>
    <t>032718-B-36A</t>
  </si>
  <si>
    <t>032718-B-117A</t>
  </si>
  <si>
    <t>1307</t>
  </si>
  <si>
    <t>032718-B-37A</t>
  </si>
  <si>
    <t>032718-B-118A</t>
  </si>
  <si>
    <t>032718-B-38A</t>
  </si>
  <si>
    <t>032718-B-119A</t>
  </si>
  <si>
    <t>032718-B-39A</t>
  </si>
  <si>
    <t>032718-B-120A</t>
  </si>
  <si>
    <t>032718-B-40A</t>
  </si>
  <si>
    <t>032718-B-121A</t>
  </si>
  <si>
    <t>032718-B-41A</t>
  </si>
  <si>
    <t>032718-B-122A</t>
  </si>
  <si>
    <t>032718-B-42A</t>
  </si>
  <si>
    <t>032718-B-123A</t>
  </si>
  <si>
    <r>
      <t>--</t>
    </r>
    <r>
      <rPr>
        <vertAlign val="superscript"/>
        <sz val="11"/>
        <rFont val="Times New Roman"/>
        <family val="1"/>
      </rPr>
      <t>a</t>
    </r>
  </si>
  <si>
    <t>032718-B-43A</t>
  </si>
  <si>
    <t>032718-B-124A</t>
  </si>
  <si>
    <t>032718-B-44A</t>
  </si>
  <si>
    <t>032718-B-125A</t>
  </si>
  <si>
    <t>032718-B-45A</t>
  </si>
  <si>
    <t>032718-B-126A</t>
  </si>
  <si>
    <t>032718-B-46A</t>
  </si>
  <si>
    <t>032718-B-127A</t>
  </si>
  <si>
    <t>032718-B-47A</t>
  </si>
  <si>
    <t>032718-B-128A</t>
  </si>
  <si>
    <t>032718-B-48A</t>
  </si>
  <si>
    <t>032718-B-129A</t>
  </si>
  <si>
    <t>032718-B-49A</t>
  </si>
  <si>
    <t>032718-B-130A</t>
  </si>
  <si>
    <t>032718-B-50A</t>
  </si>
  <si>
    <t>032718-B-131A</t>
  </si>
  <si>
    <t>032718-B-51A</t>
  </si>
  <si>
    <t>032718-B-132A</t>
  </si>
  <si>
    <t>1437</t>
  </si>
  <si>
    <t>032718-B-52A</t>
  </si>
  <si>
    <t>032718-B-133A</t>
  </si>
  <si>
    <t>032718-B-53A</t>
  </si>
  <si>
    <t>032718-B-134A</t>
  </si>
  <si>
    <t>032718-B-54A</t>
  </si>
  <si>
    <t>032718-B-135A</t>
  </si>
  <si>
    <t>032718-B-55A</t>
  </si>
  <si>
    <t>032718-B-136A</t>
  </si>
  <si>
    <t>032718-B-56A</t>
  </si>
  <si>
    <t>032718-B-137A</t>
  </si>
  <si>
    <t>032718-B-57A</t>
  </si>
  <si>
    <t>032718-B-138A</t>
  </si>
  <si>
    <t>032718-B-58A</t>
  </si>
  <si>
    <t>032718-B-139A</t>
  </si>
  <si>
    <t>032718-B-59A</t>
  </si>
  <si>
    <t>032718-B-140A</t>
  </si>
  <si>
    <t>032718-B-60A</t>
  </si>
  <si>
    <t>032718-B-141A</t>
  </si>
  <si>
    <t>1522</t>
  </si>
  <si>
    <t>032718-B-61A</t>
  </si>
  <si>
    <t>032718-B-142A</t>
  </si>
  <si>
    <t>032718-B-62A</t>
  </si>
  <si>
    <t>032718-B-143A</t>
  </si>
  <si>
    <t>032718-B-63A</t>
  </si>
  <si>
    <t>032718-B-144A</t>
  </si>
  <si>
    <t>1622</t>
  </si>
  <si>
    <t>032718-B-64A</t>
  </si>
  <si>
    <t>032718-B-145A</t>
  </si>
  <si>
    <t>032718-B-65A</t>
  </si>
  <si>
    <t>032718-B-146A</t>
  </si>
  <si>
    <t>032718-B-66A</t>
  </si>
  <si>
    <t>032718-B-147A</t>
  </si>
  <si>
    <t>1822</t>
  </si>
  <si>
    <t>032718-B-67A</t>
  </si>
  <si>
    <t>032718-B-148A</t>
  </si>
  <si>
    <t>032718-B-68A</t>
  </si>
  <si>
    <t>032718-B-149A</t>
  </si>
  <si>
    <t>032718-B-69A</t>
  </si>
  <si>
    <t>032718-B-150A</t>
  </si>
  <si>
    <t>2222</t>
  </si>
  <si>
    <t>032718-B-70A</t>
  </si>
  <si>
    <t>032718-B-151A</t>
  </si>
  <si>
    <t>032718-B-71A</t>
  </si>
  <si>
    <t>032718-B-152A</t>
  </si>
  <si>
    <t>032718-B-72A</t>
  </si>
  <si>
    <t>032718-B-153A</t>
  </si>
  <si>
    <t>0222</t>
  </si>
  <si>
    <t>032718-B-73A</t>
  </si>
  <si>
    <t>032718-B-154A</t>
  </si>
  <si>
    <t>032718-B-74A</t>
  </si>
  <si>
    <t>032718-B-155A</t>
  </si>
  <si>
    <t>032718-B-75A</t>
  </si>
  <si>
    <t>032718-B-156A</t>
  </si>
  <si>
    <t>1422</t>
  </si>
  <si>
    <t>032718-B-76A</t>
  </si>
  <si>
    <t>157/F</t>
  </si>
  <si>
    <t>032718-B-157A</t>
  </si>
  <si>
    <t>032718-B-77A</t>
  </si>
  <si>
    <t>158/F</t>
  </si>
  <si>
    <t>032718-B-158A</t>
  </si>
  <si>
    <t>032718-B-78A</t>
  </si>
  <si>
    <t>159/F</t>
  </si>
  <si>
    <t>032718-B-159A</t>
  </si>
  <si>
    <t>79/M</t>
  </si>
  <si>
    <t>032718-B-79A</t>
  </si>
  <si>
    <t>160/F</t>
  </si>
  <si>
    <t>032718-B-160A</t>
  </si>
  <si>
    <t>80/M</t>
  </si>
  <si>
    <t>032718-B-80A</t>
  </si>
  <si>
    <t>161/F</t>
  </si>
  <si>
    <t>032718-B-161A</t>
  </si>
  <si>
    <t>81/M</t>
  </si>
  <si>
    <t>032718-B-81A</t>
  </si>
  <si>
    <t>162/F</t>
  </si>
  <si>
    <t>032718-B-162A</t>
  </si>
  <si>
    <r>
      <rPr>
        <vertAlign val="superscript"/>
        <sz val="11"/>
        <color theme="1"/>
        <rFont val="Times New Roman"/>
        <family val="1"/>
      </rPr>
      <t xml:space="preserve">a </t>
    </r>
    <r>
      <rPr>
        <sz val="11"/>
        <color theme="1"/>
        <rFont val="Times New Roman"/>
        <family val="1"/>
      </rPr>
      <t>No sample provided by study lab.</t>
    </r>
  </si>
  <si>
    <t>Numbers in italics are &lt; LLOQ but &gt; LOD. LLOQ = 5.00 ng/mL</t>
  </si>
  <si>
    <t>K03014, C20302B-06</t>
  </si>
  <si>
    <t>K03014, C20302B-05</t>
  </si>
  <si>
    <t xml:space="preserve">Version 2 saved on: 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</si>
  <si>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</si>
  <si>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r>
      <rPr>
        <vertAlign val="superscript"/>
        <sz val="11"/>
        <color theme="1"/>
        <rFont val="Times New Roman"/>
        <family val="1"/>
      </rPr>
      <t xml:space="preserve">b  </t>
    </r>
    <r>
      <rPr>
        <sz val="11"/>
        <color theme="1"/>
        <rFont val="Times New Roman"/>
        <family val="1"/>
      </rPr>
      <t>Selected sample data were re-checked as indicated under Notes column. See specific notes below.</t>
    </r>
  </si>
  <si>
    <t>1: All analytical data for this mammary tissue sample were re-checked to verify correctness of results; no issues found with lipid or APO analyses. Data is valid.</t>
  </si>
  <si>
    <r>
      <t>Notes</t>
    </r>
    <r>
      <rPr>
        <b/>
        <vertAlign val="superscript"/>
        <sz val="11"/>
        <rFont val="Times New Roman"/>
        <family val="1"/>
      </rPr>
      <t xml:space="preserve"> c</t>
    </r>
  </si>
  <si>
    <r>
      <rPr>
        <vertAlign val="superscript"/>
        <sz val="11"/>
        <color theme="1"/>
        <rFont val="Times New Roman"/>
        <family val="1"/>
      </rPr>
      <t xml:space="preserve">c </t>
    </r>
    <r>
      <rPr>
        <sz val="11"/>
        <color theme="1"/>
        <rFont val="Times New Roman"/>
        <family val="1"/>
      </rPr>
      <t>Selected sample data were re-checked as indicated under respective Notes column. See specific notes below.</t>
    </r>
  </si>
  <si>
    <t>1, 2</t>
  </si>
  <si>
    <t>2: Aliquot 1 (log number 031318-D-134A) was found in broken vial, so Aliquot 2 (log number 031318-D-134B) was used instead.</t>
  </si>
  <si>
    <r>
      <t>031318-D-134</t>
    </r>
    <r>
      <rPr>
        <sz val="11"/>
        <color theme="8" tint="-0.24994659260841701"/>
        <rFont val="Times New Roman"/>
        <family val="1"/>
      </rPr>
      <t>B</t>
    </r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</si>
  <si>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</si>
  <si>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</si>
  <si>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</si>
  <si>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</si>
  <si>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</si>
  <si>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</si>
  <si>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</si>
  <si>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</si>
  <si>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</si>
  <si>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</si>
  <si>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</si>
  <si>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</si>
  <si>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</si>
  <si>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Microsoft Excel 365, ver. 1907</t>
  </si>
  <si>
    <t xml:space="preserve">Ver. 2 saved on:  </t>
  </si>
  <si>
    <t>Corrected log number of 031318-D-134A to -134B in data. Added Notes columns and corresponding footnote (c) to show that less conforming data were re-checked to verify accuracy in table. Added Timepoint column with spelled-out data.</t>
  </si>
  <si>
    <t>Added Timepoint column with spelled-out data.</t>
  </si>
  <si>
    <t>Added Notes column and corresponding footnote (b) to show that less conforming data were re-checked to verify accuracy in table. Added Timepoint column with spelled-out data.</t>
  </si>
  <si>
    <t>Version 2 saved on:</t>
  </si>
  <si>
    <t>Ver. 2 changes:</t>
  </si>
  <si>
    <t xml:space="preserve">Version 2 saved on:  </t>
  </si>
  <si>
    <t>S. Sherrill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</si>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</sst>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0"/>
    <numFmt numFmtId="166" formatCode="0;[Red]0"/>
    <numFmt numFmtId="167" formatCode="0.000"/>
    <numFmt numFmtId="168" formatCode="mm/dd/yy;@"/>
    <numFmt numFmtId="169" formatCode="0.0000;[Red]0.0000"/>
    <numFmt numFmtId="170" formatCode="0.000;[Red]0.000"/>
    <numFmt numFmtId="171" formatCode="0.00;[Red]0.00"/>
    <numFmt numFmtId="172" formatCode="0.0;[Red]0.0"/>
  </numFmts>
  <fonts count="2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64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name val="Times New Roman"/>
      <family val="1"/>
    </font>
    <font>
      <sz val="11"/>
      <color theme="0" tint="-0.49998474074526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1"/>
      <color indexed="64"/>
      <name val="Times New Roman"/>
      <family val="1"/>
    </font>
    <font>
      <sz val="10"/>
      <color theme="0" tint="-0.499984740745262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theme="8" tint="-0.24994659260841701"/>
      <name val="Times New Roman"/>
      <family val="1"/>
    </font>
    <font>
      <b/>
      <sz val="12"/>
      <color theme="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tted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tted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tted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dotted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" fontId="2" fillId="4" borderId="0" xfId="0" applyNumberFormat="1" applyFont="1" applyFill="1" applyAlignment="1">
      <alignment horizontal="center" vertical="top"/>
    </xf>
    <xf numFmtId="1" fontId="2" fillId="0" borderId="8" xfId="1" applyNumberFormat="1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7" fontId="9" fillId="0" borderId="15" xfId="0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165" fontId="2" fillId="10" borderId="21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0" fontId="2" fillId="10" borderId="20" xfId="0" applyFont="1" applyFill="1" applyBorder="1"/>
    <xf numFmtId="0" fontId="2" fillId="10" borderId="0" xfId="0" applyFont="1" applyFill="1"/>
    <xf numFmtId="165" fontId="2" fillId="10" borderId="23" xfId="0" applyNumberFormat="1" applyFont="1" applyFill="1" applyBorder="1" applyAlignment="1">
      <alignment horizontal="center"/>
    </xf>
    <xf numFmtId="1" fontId="2" fillId="10" borderId="24" xfId="0" applyNumberFormat="1" applyFont="1" applyFill="1" applyBorder="1" applyAlignment="1">
      <alignment horizontal="center"/>
    </xf>
    <xf numFmtId="165" fontId="2" fillId="10" borderId="18" xfId="0" applyNumberFormat="1" applyFont="1" applyFill="1" applyBorder="1" applyAlignment="1">
      <alignment horizontal="center"/>
    </xf>
    <xf numFmtId="1" fontId="2" fillId="10" borderId="19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10" borderId="24" xfId="0" applyNumberFormat="1" applyFont="1" applyFill="1" applyBorder="1" applyAlignment="1">
      <alignment horizontal="center"/>
    </xf>
    <xf numFmtId="164" fontId="10" fillId="10" borderId="19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" fontId="10" fillId="10" borderId="22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68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49" fontId="3" fillId="6" borderId="3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167" fontId="2" fillId="0" borderId="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/>
    </xf>
    <xf numFmtId="170" fontId="9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/>
    </xf>
    <xf numFmtId="170" fontId="9" fillId="0" borderId="0" xfId="0" applyNumberFormat="1" applyFont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9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top"/>
    </xf>
    <xf numFmtId="164" fontId="11" fillId="4" borderId="0" xfId="0" applyNumberFormat="1" applyFont="1" applyFill="1" applyAlignment="1">
      <alignment horizontal="center" vertical="top"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4" borderId="0" xfId="0" applyNumberFormat="1" applyFont="1" applyFill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167" fontId="2" fillId="0" borderId="16" xfId="0" applyNumberFormat="1" applyFont="1" applyBorder="1" applyAlignment="1">
      <alignment horizontal="center" vertical="top"/>
    </xf>
    <xf numFmtId="167" fontId="10" fillId="0" borderId="16" xfId="0" applyNumberFormat="1" applyFont="1" applyBorder="1" applyAlignment="1">
      <alignment horizontal="center" vertical="top"/>
    </xf>
    <xf numFmtId="167" fontId="10" fillId="0" borderId="1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7" fontId="10" fillId="0" borderId="6" xfId="0" applyNumberFormat="1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 vertical="top"/>
    </xf>
    <xf numFmtId="167" fontId="2" fillId="4" borderId="0" xfId="0" applyNumberFormat="1" applyFont="1" applyFill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/>
    </xf>
    <xf numFmtId="165" fontId="2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2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 vertical="top"/>
    </xf>
    <xf numFmtId="164" fontId="19" fillId="0" borderId="0" xfId="0" applyNumberFormat="1" applyFont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0" fontId="20" fillId="0" borderId="0" xfId="0" applyFont="1"/>
    <xf numFmtId="0" fontId="2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center"/>
    </xf>
    <xf numFmtId="49" fontId="3" fillId="6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8" fontId="9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8" fontId="9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 vertical="top"/>
    </xf>
    <xf numFmtId="167" fontId="10" fillId="4" borderId="0" xfId="0" applyNumberFormat="1" applyFont="1" applyFill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/>
    </xf>
    <xf numFmtId="167" fontId="10" fillId="0" borderId="12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2" fontId="2" fillId="0" borderId="1" xfId="0" quotePrefix="1" applyNumberFormat="1" applyFont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center" wrapText="1"/>
    </xf>
    <xf numFmtId="167" fontId="11" fillId="0" borderId="0" xfId="0" applyNumberFormat="1" applyFont="1" applyAlignment="1">
      <alignment horizontal="center" vertical="top"/>
    </xf>
    <xf numFmtId="167" fontId="11" fillId="4" borderId="0" xfId="0" applyNumberFormat="1" applyFont="1" applyFill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167" fontId="11" fillId="0" borderId="12" xfId="0" applyNumberFormat="1" applyFont="1" applyBorder="1" applyAlignment="1">
      <alignment horizontal="center" vertical="top"/>
    </xf>
    <xf numFmtId="167" fontId="19" fillId="0" borderId="12" xfId="0" applyNumberFormat="1" applyFont="1" applyBorder="1" applyAlignment="1">
      <alignment horizontal="center" vertical="top"/>
    </xf>
    <xf numFmtId="167" fontId="19" fillId="4" borderId="0" xfId="0" applyNumberFormat="1" applyFont="1" applyFill="1" applyAlignment="1">
      <alignment horizontal="center" vertical="top"/>
    </xf>
    <xf numFmtId="167" fontId="19" fillId="0" borderId="0" xfId="0" applyNumberFormat="1" applyFont="1" applyAlignment="1">
      <alignment horizontal="center" vertical="top"/>
    </xf>
    <xf numFmtId="164" fontId="2" fillId="4" borderId="0" xfId="0" applyNumberFormat="1" applyFont="1" applyFill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2" fontId="2" fillId="0" borderId="0" xfId="0" quotePrefix="1" applyNumberFormat="1" applyFont="1" applyAlignment="1">
      <alignment horizontal="center" vertical="top"/>
    </xf>
    <xf numFmtId="0" fontId="9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5" fontId="2" fillId="0" borderId="9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165" fontId="2" fillId="0" borderId="1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top"/>
    </xf>
    <xf numFmtId="0" fontId="3" fillId="11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indent="1"/>
    </xf>
    <xf numFmtId="0" fontId="2" fillId="0" borderId="11" xfId="0" applyNumberFormat="1" applyFont="1" applyBorder="1" applyAlignment="1">
      <alignment horizontal="center"/>
    </xf>
    <xf numFmtId="0" fontId="3" fillId="11" borderId="25" xfId="0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3" borderId="0" xfId="0" applyNumberFormat="1" applyFont="1" applyFill="1" applyAlignment="1">
      <alignment horizontal="center" vertical="center" wrapText="1"/>
    </xf>
    <xf numFmtId="0" fontId="3" fillId="11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1" fontId="2" fillId="0" borderId="8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 vertical="top"/>
    </xf>
    <xf numFmtId="164" fontId="19" fillId="0" borderId="0" xfId="0" applyNumberFormat="1" applyFont="1" applyFill="1" applyAlignment="1">
      <alignment horizontal="center" vertical="top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4" fontId="2" fillId="0" borderId="0" xfId="0" applyNumberFormat="1" applyFont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342900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FA76AC-485D-4E82-8CA5-6CD26C1C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52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342900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1A907-F866-495B-8C5A-143AE64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52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323850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707CDD-9483-4A3D-85EA-451BF38A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04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495300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AB85CB-1DD9-4482-804E-3D13C63C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504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4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5.7109375" style="2" customWidth="1"/>
    <col min="2" max="2" width="11.7109375" style="2" customWidth="1"/>
    <col min="3" max="3" width="10.85546875" style="2" customWidth="1"/>
    <col min="4" max="5" width="11.7109375" style="2" customWidth="1"/>
    <col min="6" max="6" width="15.7109375" style="2" customWidth="1"/>
    <col min="7" max="7" width="15.7109375" customWidth="1"/>
    <col min="8" max="9" width="12.7109375" style="4" customWidth="1"/>
    <col min="10" max="10" width="15.7109375" style="247" customWidth="1"/>
    <col min="11" max="11" width="8.7109375" customWidth="1"/>
    <col min="12" max="12" width="2.7109375" customWidth="1"/>
    <col min="13" max="14" width="11.7109375" customWidth="1"/>
    <col min="15" max="16" width="15.7109375" customWidth="1"/>
    <col min="17" max="18" width="12.7109375" customWidth="1"/>
    <col min="19" max="19" width="14.7109375" customWidth="1"/>
    <col min="20" max="20" width="8.7109375" customWidth="1"/>
    <col min="21" max="21" width="10.140625" customWidth="1"/>
  </cols>
  <sheetData>
    <row r="1" spans="1:30" x14ac:dyDescent="0.25">
      <c r="A1" s="1"/>
      <c r="B1" s="1"/>
      <c r="F1" s="3" t="s">
        <v>0</v>
      </c>
    </row>
    <row r="2" spans="1:30" ht="15.75" thickBot="1" x14ac:dyDescent="0.3">
      <c r="A2" s="1"/>
      <c r="B2" s="1"/>
      <c r="C2" s="1"/>
      <c r="D2" s="1"/>
      <c r="E2" s="1"/>
      <c r="F2" s="1"/>
    </row>
    <row r="3" spans="1:30" ht="16.5" thickBot="1" x14ac:dyDescent="0.3">
      <c r="A3" s="1"/>
      <c r="B3" s="1"/>
      <c r="D3" s="5"/>
      <c r="E3" s="6"/>
      <c r="F3" s="301" t="s">
        <v>1135</v>
      </c>
    </row>
    <row r="4" spans="1:30" x14ac:dyDescent="0.25">
      <c r="A4" s="1"/>
      <c r="B4" s="1"/>
      <c r="C4" s="1"/>
      <c r="F4" s="7"/>
    </row>
    <row r="5" spans="1:30" x14ac:dyDescent="0.25">
      <c r="C5" s="8" t="s">
        <v>1</v>
      </c>
      <c r="D5" s="9" t="s">
        <v>2</v>
      </c>
      <c r="E5" s="9"/>
      <c r="I5" s="10" t="s">
        <v>3</v>
      </c>
      <c r="J5" s="254" t="s">
        <v>1103</v>
      </c>
    </row>
    <row r="6" spans="1:30" x14ac:dyDescent="0.25">
      <c r="C6" s="8" t="s">
        <v>4</v>
      </c>
      <c r="D6" s="9" t="s">
        <v>5</v>
      </c>
      <c r="E6" s="9"/>
      <c r="I6" s="10" t="s">
        <v>6</v>
      </c>
      <c r="J6" s="254" t="s">
        <v>7</v>
      </c>
    </row>
    <row r="7" spans="1:30" x14ac:dyDescent="0.25">
      <c r="C7" s="8" t="s">
        <v>8</v>
      </c>
      <c r="D7" s="11" t="s">
        <v>9</v>
      </c>
      <c r="E7" s="11"/>
      <c r="I7" s="10" t="s">
        <v>10</v>
      </c>
      <c r="J7" s="255" t="s">
        <v>11</v>
      </c>
    </row>
    <row r="8" spans="1:30" x14ac:dyDescent="0.25">
      <c r="C8" s="8" t="s">
        <v>12</v>
      </c>
      <c r="D8" s="3" t="s">
        <v>13</v>
      </c>
      <c r="E8" s="3"/>
      <c r="I8" s="10" t="s">
        <v>14</v>
      </c>
      <c r="J8" s="254" t="s">
        <v>15</v>
      </c>
    </row>
    <row r="9" spans="1:30" x14ac:dyDescent="0.25">
      <c r="C9" s="8" t="s">
        <v>16</v>
      </c>
      <c r="D9" s="12" t="s">
        <v>17</v>
      </c>
      <c r="E9"/>
    </row>
    <row r="10" spans="1:30" x14ac:dyDescent="0.25">
      <c r="C10" s="8"/>
      <c r="D10" s="12"/>
      <c r="E10"/>
    </row>
    <row r="11" spans="1:30" x14ac:dyDescent="0.25">
      <c r="D11" s="13" t="s">
        <v>18</v>
      </c>
      <c r="E11" s="14"/>
      <c r="F11" s="14"/>
      <c r="G11" s="14"/>
      <c r="H11" s="14"/>
      <c r="I11" s="14"/>
      <c r="J11" s="14"/>
      <c r="K11" s="248"/>
      <c r="L11" s="15"/>
      <c r="M11" s="16" t="s">
        <v>19</v>
      </c>
      <c r="N11" s="17"/>
      <c r="O11" s="17"/>
      <c r="P11" s="17"/>
      <c r="Q11" s="18"/>
      <c r="R11" s="18"/>
      <c r="S11" s="18"/>
      <c r="T11" s="18"/>
    </row>
    <row r="12" spans="1:30" ht="48" customHeight="1" x14ac:dyDescent="0.25">
      <c r="A12" s="19" t="s">
        <v>20</v>
      </c>
      <c r="B12" s="19" t="s">
        <v>1113</v>
      </c>
      <c r="C12" s="19" t="s">
        <v>21</v>
      </c>
      <c r="D12" s="19" t="s">
        <v>22</v>
      </c>
      <c r="E12" s="19" t="s">
        <v>23</v>
      </c>
      <c r="F12" s="19" t="s">
        <v>24</v>
      </c>
      <c r="G12" s="19" t="s">
        <v>25</v>
      </c>
      <c r="H12" s="20" t="s">
        <v>26</v>
      </c>
      <c r="I12" s="21" t="s">
        <v>27</v>
      </c>
      <c r="J12" s="22" t="s">
        <v>28</v>
      </c>
      <c r="K12" s="249" t="s">
        <v>1108</v>
      </c>
      <c r="L12" s="23"/>
      <c r="M12" s="19" t="s">
        <v>22</v>
      </c>
      <c r="N12" s="19" t="s">
        <v>23</v>
      </c>
      <c r="O12" s="19" t="s">
        <v>24</v>
      </c>
      <c r="P12" s="19" t="s">
        <v>25</v>
      </c>
      <c r="Q12" s="20" t="s">
        <v>26</v>
      </c>
      <c r="R12" s="21" t="s">
        <v>27</v>
      </c>
      <c r="S12" s="22" t="s">
        <v>28</v>
      </c>
      <c r="T12" s="237" t="s">
        <v>1108</v>
      </c>
    </row>
    <row r="13" spans="1:30" s="12" customFormat="1" ht="15" customHeight="1" x14ac:dyDescent="0.25">
      <c r="A13" s="24">
        <v>50</v>
      </c>
      <c r="B13" s="24" t="s">
        <v>29</v>
      </c>
      <c r="C13" s="24" t="s">
        <v>29</v>
      </c>
      <c r="D13" s="24" t="s">
        <v>30</v>
      </c>
      <c r="E13" s="25">
        <v>43166</v>
      </c>
      <c r="F13" s="24" t="s">
        <v>31</v>
      </c>
      <c r="G13" s="26" t="s">
        <v>32</v>
      </c>
      <c r="H13" s="27">
        <v>871.7</v>
      </c>
      <c r="I13" s="28">
        <v>0.41520000000000001</v>
      </c>
      <c r="J13" s="29">
        <f>ROUND(H13/I13,0)</f>
        <v>2099</v>
      </c>
      <c r="K13" s="250"/>
      <c r="L13" s="30"/>
      <c r="M13" s="24" t="s">
        <v>33</v>
      </c>
      <c r="N13" s="25">
        <v>43166</v>
      </c>
      <c r="O13" s="278" t="s">
        <v>34</v>
      </c>
      <c r="P13" s="26" t="s">
        <v>35</v>
      </c>
      <c r="Q13" s="31">
        <v>1113.7145330999899</v>
      </c>
      <c r="R13" s="28">
        <v>0.2873</v>
      </c>
      <c r="S13" s="29">
        <f>ROUND(Q13/R13,0)</f>
        <v>3876</v>
      </c>
      <c r="T13" s="238"/>
      <c r="U13"/>
      <c r="V13"/>
      <c r="W13"/>
      <c r="X13"/>
      <c r="Y13"/>
      <c r="Z13"/>
      <c r="AA13"/>
      <c r="AB13"/>
      <c r="AC13"/>
      <c r="AD13"/>
    </row>
    <row r="14" spans="1:30" s="12" customFormat="1" ht="15" customHeight="1" x14ac:dyDescent="0.25">
      <c r="A14" s="24">
        <v>50</v>
      </c>
      <c r="B14" s="24" t="s">
        <v>29</v>
      </c>
      <c r="C14" s="24" t="s">
        <v>29</v>
      </c>
      <c r="D14" s="24" t="s">
        <v>36</v>
      </c>
      <c r="E14" s="25">
        <v>43166</v>
      </c>
      <c r="F14" s="24" t="s">
        <v>37</v>
      </c>
      <c r="G14" s="24" t="s">
        <v>38</v>
      </c>
      <c r="H14" s="32">
        <v>265.39999999999998</v>
      </c>
      <c r="I14" s="33">
        <v>0.1603</v>
      </c>
      <c r="J14" s="34">
        <f>ROUND(H14/I14,0)</f>
        <v>1656</v>
      </c>
      <c r="K14" s="251"/>
      <c r="L14" s="30"/>
      <c r="M14" s="24" t="s">
        <v>39</v>
      </c>
      <c r="N14" s="25">
        <v>43166</v>
      </c>
      <c r="O14" s="279" t="s">
        <v>40</v>
      </c>
      <c r="P14" s="24" t="s">
        <v>41</v>
      </c>
      <c r="Q14" s="35">
        <v>1058.0286087637419</v>
      </c>
      <c r="R14" s="33">
        <v>0.222</v>
      </c>
      <c r="S14" s="35">
        <f>ROUND(Q14/R14,0)</f>
        <v>4766</v>
      </c>
      <c r="T14" s="238"/>
      <c r="U14"/>
      <c r="V14"/>
      <c r="W14"/>
      <c r="X14"/>
      <c r="Y14"/>
      <c r="Z14"/>
      <c r="AA14"/>
      <c r="AB14"/>
      <c r="AC14"/>
      <c r="AD14"/>
    </row>
    <row r="15" spans="1:30" s="12" customFormat="1" ht="15" customHeight="1" x14ac:dyDescent="0.25">
      <c r="A15" s="36">
        <v>50</v>
      </c>
      <c r="B15" s="36" t="s">
        <v>29</v>
      </c>
      <c r="C15" s="36" t="s">
        <v>29</v>
      </c>
      <c r="D15" s="36" t="s">
        <v>42</v>
      </c>
      <c r="E15" s="37">
        <v>43166</v>
      </c>
      <c r="F15" s="36" t="s">
        <v>43</v>
      </c>
      <c r="G15" s="36" t="s">
        <v>44</v>
      </c>
      <c r="H15" s="38">
        <v>509.9</v>
      </c>
      <c r="I15" s="39">
        <v>0.17929999999999999</v>
      </c>
      <c r="J15" s="40">
        <f>ROUND(H15/I15,0)</f>
        <v>2844</v>
      </c>
      <c r="K15" s="265"/>
      <c r="L15" s="30"/>
      <c r="M15" s="36" t="s">
        <v>45</v>
      </c>
      <c r="N15" s="37">
        <v>43166</v>
      </c>
      <c r="O15" s="280" t="s">
        <v>34</v>
      </c>
      <c r="P15" s="36" t="s">
        <v>46</v>
      </c>
      <c r="Q15" s="38">
        <v>515.35575480385603</v>
      </c>
      <c r="R15" s="39">
        <v>0.23180000000000001</v>
      </c>
      <c r="S15" s="40">
        <f>ROUND(Q15/R15,0)</f>
        <v>2223</v>
      </c>
      <c r="T15" s="273"/>
      <c r="U15"/>
      <c r="V15"/>
      <c r="W15"/>
      <c r="X15"/>
      <c r="Y15"/>
      <c r="Z15"/>
      <c r="AA15"/>
      <c r="AB15"/>
      <c r="AC15"/>
      <c r="AD15"/>
    </row>
    <row r="16" spans="1:30" s="12" customFormat="1" ht="15" customHeight="1" x14ac:dyDescent="0.25">
      <c r="A16" s="26">
        <v>50</v>
      </c>
      <c r="B16" s="26" t="s">
        <v>1114</v>
      </c>
      <c r="C16" s="46">
        <v>8.3333333333333329E-2</v>
      </c>
      <c r="D16" s="26" t="s">
        <v>47</v>
      </c>
      <c r="E16" s="47">
        <v>43166</v>
      </c>
      <c r="F16" s="48" t="s">
        <v>48</v>
      </c>
      <c r="G16" s="26" t="s">
        <v>49</v>
      </c>
      <c r="H16" s="29">
        <v>9441</v>
      </c>
      <c r="I16" s="28">
        <v>0.19320000000000001</v>
      </c>
      <c r="J16" s="256">
        <f>ROUND(H16/I16,-1)</f>
        <v>48870</v>
      </c>
      <c r="K16" s="246">
        <v>1</v>
      </c>
      <c r="L16" s="49"/>
      <c r="M16" s="271" t="s">
        <v>50</v>
      </c>
      <c r="N16" s="272">
        <v>43166</v>
      </c>
      <c r="O16" s="281" t="s">
        <v>51</v>
      </c>
      <c r="P16" s="271" t="s">
        <v>52</v>
      </c>
      <c r="Q16" s="228">
        <v>20810.970515017281</v>
      </c>
      <c r="R16" s="223">
        <v>0.38700000000000001</v>
      </c>
      <c r="S16" s="228">
        <f t="shared" ref="S16:S40" si="0">ROUND(Q16/R16,-1)</f>
        <v>53780</v>
      </c>
      <c r="T16" s="239">
        <v>1</v>
      </c>
      <c r="U16"/>
      <c r="V16"/>
      <c r="W16"/>
      <c r="X16"/>
      <c r="Y16"/>
      <c r="Z16"/>
      <c r="AA16"/>
      <c r="AB16"/>
      <c r="AC16"/>
      <c r="AD16"/>
    </row>
    <row r="17" spans="1:30" s="12" customFormat="1" ht="15" customHeight="1" x14ac:dyDescent="0.25">
      <c r="A17" s="24">
        <v>50</v>
      </c>
      <c r="B17" s="24" t="s">
        <v>1114</v>
      </c>
      <c r="C17" s="55">
        <v>8.3333333333333329E-2</v>
      </c>
      <c r="D17" s="24" t="s">
        <v>53</v>
      </c>
      <c r="E17" s="25">
        <v>43166</v>
      </c>
      <c r="F17" s="56" t="s">
        <v>54</v>
      </c>
      <c r="G17" s="24" t="s">
        <v>55</v>
      </c>
      <c r="H17" s="35">
        <v>3352</v>
      </c>
      <c r="I17" s="33">
        <v>0.15720000000000001</v>
      </c>
      <c r="J17" s="35">
        <f t="shared" ref="J17:J27" si="1">ROUND(H17/I17,-1)</f>
        <v>21320</v>
      </c>
      <c r="K17" s="246"/>
      <c r="L17" s="49"/>
      <c r="M17" s="24" t="s">
        <v>56</v>
      </c>
      <c r="N17" s="25">
        <v>43166</v>
      </c>
      <c r="O17" s="279" t="s">
        <v>57</v>
      </c>
      <c r="P17" s="24" t="s">
        <v>58</v>
      </c>
      <c r="Q17" s="35">
        <v>3674.3507086776162</v>
      </c>
      <c r="R17" s="33">
        <v>0.23280000000000001</v>
      </c>
      <c r="S17" s="35">
        <f t="shared" si="0"/>
        <v>15780</v>
      </c>
      <c r="T17" s="239"/>
      <c r="U17"/>
      <c r="V17"/>
      <c r="W17"/>
      <c r="X17"/>
      <c r="Y17"/>
      <c r="Z17"/>
      <c r="AA17"/>
      <c r="AB17"/>
      <c r="AC17"/>
      <c r="AD17"/>
    </row>
    <row r="18" spans="1:30" s="12" customFormat="1" ht="15" customHeight="1" x14ac:dyDescent="0.25">
      <c r="A18" s="41">
        <v>50</v>
      </c>
      <c r="B18" s="41" t="s">
        <v>1114</v>
      </c>
      <c r="C18" s="57">
        <v>8.3333333333333329E-2</v>
      </c>
      <c r="D18" s="41" t="s">
        <v>59</v>
      </c>
      <c r="E18" s="42">
        <v>43166</v>
      </c>
      <c r="F18" s="58" t="s">
        <v>60</v>
      </c>
      <c r="G18" s="41" t="s">
        <v>61</v>
      </c>
      <c r="H18" s="45">
        <v>5949</v>
      </c>
      <c r="I18" s="44">
        <v>0.17380000000000001</v>
      </c>
      <c r="J18" s="45">
        <f t="shared" si="1"/>
        <v>34230</v>
      </c>
      <c r="K18" s="269"/>
      <c r="L18" s="49"/>
      <c r="M18" s="41" t="s">
        <v>62</v>
      </c>
      <c r="N18" s="42">
        <v>43166</v>
      </c>
      <c r="O18" s="282" t="s">
        <v>63</v>
      </c>
      <c r="P18" s="41" t="s">
        <v>64</v>
      </c>
      <c r="Q18" s="45">
        <v>3443.4639637344162</v>
      </c>
      <c r="R18" s="44">
        <v>0.22439999999999999</v>
      </c>
      <c r="S18" s="45">
        <f t="shared" si="0"/>
        <v>15350</v>
      </c>
      <c r="T18" s="274">
        <v>1</v>
      </c>
      <c r="U18"/>
      <c r="V18"/>
      <c r="W18"/>
      <c r="X18"/>
      <c r="Y18"/>
      <c r="Z18"/>
      <c r="AA18"/>
      <c r="AB18"/>
      <c r="AC18"/>
      <c r="AD18"/>
    </row>
    <row r="19" spans="1:30" s="12" customFormat="1" ht="15" customHeight="1" x14ac:dyDescent="0.25">
      <c r="A19" s="50">
        <v>50</v>
      </c>
      <c r="B19" s="50" t="s">
        <v>1115</v>
      </c>
      <c r="C19" s="59">
        <v>0.16666666666666666</v>
      </c>
      <c r="D19" s="50" t="s">
        <v>65</v>
      </c>
      <c r="E19" s="51">
        <v>43166</v>
      </c>
      <c r="F19" s="52" t="s">
        <v>66</v>
      </c>
      <c r="G19" s="50" t="s">
        <v>67</v>
      </c>
      <c r="H19" s="53">
        <v>8927</v>
      </c>
      <c r="I19" s="54">
        <v>0.2195</v>
      </c>
      <c r="J19" s="53">
        <f t="shared" si="1"/>
        <v>40670</v>
      </c>
      <c r="K19" s="246"/>
      <c r="L19" s="49"/>
      <c r="M19" s="50" t="s">
        <v>68</v>
      </c>
      <c r="N19" s="51">
        <v>43166</v>
      </c>
      <c r="O19" s="283" t="s">
        <v>69</v>
      </c>
      <c r="P19" s="50" t="s">
        <v>70</v>
      </c>
      <c r="Q19" s="53">
        <v>5314.4486920723048</v>
      </c>
      <c r="R19" s="54">
        <v>0.18540000000000001</v>
      </c>
      <c r="S19" s="53">
        <f t="shared" si="0"/>
        <v>28660</v>
      </c>
      <c r="T19" s="239"/>
      <c r="U19"/>
      <c r="V19"/>
      <c r="W19"/>
      <c r="X19"/>
      <c r="Y19"/>
      <c r="Z19"/>
      <c r="AA19"/>
      <c r="AB19"/>
      <c r="AC19"/>
      <c r="AD19"/>
    </row>
    <row r="20" spans="1:30" s="12" customFormat="1" ht="15" customHeight="1" x14ac:dyDescent="0.25">
      <c r="A20" s="24">
        <v>50</v>
      </c>
      <c r="B20" s="24" t="s">
        <v>1115</v>
      </c>
      <c r="C20" s="60">
        <v>0.16666666666666666</v>
      </c>
      <c r="D20" s="24" t="s">
        <v>71</v>
      </c>
      <c r="E20" s="25">
        <v>43166</v>
      </c>
      <c r="F20" s="56" t="s">
        <v>72</v>
      </c>
      <c r="G20" s="24" t="s">
        <v>73</v>
      </c>
      <c r="H20" s="228">
        <v>3052</v>
      </c>
      <c r="I20" s="223">
        <v>0.15970000000000001</v>
      </c>
      <c r="J20" s="35">
        <f t="shared" si="1"/>
        <v>19110</v>
      </c>
      <c r="K20" s="246">
        <v>1</v>
      </c>
      <c r="L20" s="49"/>
      <c r="M20" s="24" t="s">
        <v>74</v>
      </c>
      <c r="N20" s="25">
        <v>43166</v>
      </c>
      <c r="O20" s="279" t="s">
        <v>75</v>
      </c>
      <c r="P20" s="24" t="s">
        <v>76</v>
      </c>
      <c r="Q20" s="35">
        <v>4824.3484374279042</v>
      </c>
      <c r="R20" s="33">
        <v>0.26600000000000001</v>
      </c>
      <c r="S20" s="35">
        <f t="shared" si="0"/>
        <v>18140</v>
      </c>
      <c r="T20" s="239"/>
      <c r="U20"/>
      <c r="V20"/>
      <c r="W20"/>
      <c r="X20"/>
      <c r="Y20"/>
      <c r="Z20"/>
      <c r="AA20"/>
      <c r="AB20"/>
      <c r="AC20"/>
      <c r="AD20"/>
    </row>
    <row r="21" spans="1:30" s="12" customFormat="1" ht="15" customHeight="1" x14ac:dyDescent="0.25">
      <c r="A21" s="41">
        <v>50</v>
      </c>
      <c r="B21" s="41" t="s">
        <v>1115</v>
      </c>
      <c r="C21" s="61">
        <v>0.16666666666666666</v>
      </c>
      <c r="D21" s="41" t="s">
        <v>77</v>
      </c>
      <c r="E21" s="42">
        <v>43166</v>
      </c>
      <c r="F21" s="58" t="s">
        <v>72</v>
      </c>
      <c r="G21" s="41" t="s">
        <v>78</v>
      </c>
      <c r="H21" s="45">
        <v>8826</v>
      </c>
      <c r="I21" s="44">
        <v>0.2344</v>
      </c>
      <c r="J21" s="45">
        <f t="shared" si="1"/>
        <v>37650</v>
      </c>
      <c r="K21" s="269"/>
      <c r="L21" s="49"/>
      <c r="M21" s="41" t="s">
        <v>79</v>
      </c>
      <c r="N21" s="42">
        <v>43166</v>
      </c>
      <c r="O21" s="282" t="s">
        <v>80</v>
      </c>
      <c r="P21" s="41" t="s">
        <v>81</v>
      </c>
      <c r="Q21" s="45">
        <v>9487.546605387759</v>
      </c>
      <c r="R21" s="44">
        <v>0.20979999999999999</v>
      </c>
      <c r="S21" s="45">
        <f t="shared" si="0"/>
        <v>45220</v>
      </c>
      <c r="T21" s="275"/>
      <c r="U21"/>
      <c r="V21"/>
      <c r="W21"/>
      <c r="X21"/>
      <c r="Y21"/>
      <c r="Z21"/>
      <c r="AA21"/>
      <c r="AB21"/>
      <c r="AC21"/>
      <c r="AD21"/>
    </row>
    <row r="22" spans="1:30" s="12" customFormat="1" ht="15" customHeight="1" x14ac:dyDescent="0.25">
      <c r="A22" s="50">
        <v>50</v>
      </c>
      <c r="B22" s="50" t="s">
        <v>1116</v>
      </c>
      <c r="C22" s="50">
        <v>0.25</v>
      </c>
      <c r="D22" s="50" t="s">
        <v>82</v>
      </c>
      <c r="E22" s="51">
        <v>43166</v>
      </c>
      <c r="F22" s="50" t="s">
        <v>80</v>
      </c>
      <c r="G22" s="50" t="s">
        <v>83</v>
      </c>
      <c r="H22" s="53">
        <v>3714</v>
      </c>
      <c r="I22" s="54">
        <v>0.2213</v>
      </c>
      <c r="J22" s="53">
        <f t="shared" si="1"/>
        <v>16780</v>
      </c>
      <c r="K22" s="246"/>
      <c r="L22" s="49"/>
      <c r="M22" s="50" t="s">
        <v>84</v>
      </c>
      <c r="N22" s="51">
        <v>43166</v>
      </c>
      <c r="O22" s="283" t="s">
        <v>85</v>
      </c>
      <c r="P22" s="24" t="s">
        <v>86</v>
      </c>
      <c r="Q22" s="53">
        <v>7002.5548639204399</v>
      </c>
      <c r="R22" s="54">
        <v>0.21940000000000001</v>
      </c>
      <c r="S22" s="53">
        <f t="shared" si="0"/>
        <v>31920</v>
      </c>
      <c r="T22" s="239"/>
      <c r="U22"/>
      <c r="V22"/>
      <c r="W22"/>
      <c r="X22"/>
      <c r="Y22"/>
      <c r="Z22"/>
      <c r="AA22"/>
      <c r="AB22"/>
      <c r="AC22"/>
      <c r="AD22"/>
    </row>
    <row r="23" spans="1:30" s="12" customFormat="1" ht="15" customHeight="1" x14ac:dyDescent="0.25">
      <c r="A23" s="24">
        <v>50</v>
      </c>
      <c r="B23" s="24" t="s">
        <v>1116</v>
      </c>
      <c r="C23" s="24">
        <v>0.25</v>
      </c>
      <c r="D23" s="24" t="s">
        <v>87</v>
      </c>
      <c r="E23" s="25">
        <v>43166</v>
      </c>
      <c r="F23" s="24" t="s">
        <v>88</v>
      </c>
      <c r="G23" s="24" t="s">
        <v>89</v>
      </c>
      <c r="H23" s="35">
        <v>4059</v>
      </c>
      <c r="I23" s="33">
        <v>0.1908</v>
      </c>
      <c r="J23" s="35">
        <f t="shared" si="1"/>
        <v>21270</v>
      </c>
      <c r="K23" s="246"/>
      <c r="L23" s="49"/>
      <c r="M23" s="24" t="s">
        <v>90</v>
      </c>
      <c r="N23" s="25">
        <v>43166</v>
      </c>
      <c r="O23" s="279" t="s">
        <v>66</v>
      </c>
      <c r="P23" s="24" t="s">
        <v>91</v>
      </c>
      <c r="Q23" s="35">
        <v>7119.0726724409033</v>
      </c>
      <c r="R23" s="33">
        <v>0.2165</v>
      </c>
      <c r="S23" s="35">
        <f t="shared" si="0"/>
        <v>32880</v>
      </c>
      <c r="T23" s="239"/>
      <c r="U23"/>
      <c r="V23"/>
      <c r="W23"/>
      <c r="X23"/>
      <c r="Y23"/>
      <c r="Z23"/>
      <c r="AA23"/>
      <c r="AB23"/>
      <c r="AC23"/>
      <c r="AD23"/>
    </row>
    <row r="24" spans="1:30" s="12" customFormat="1" ht="15" customHeight="1" x14ac:dyDescent="0.25">
      <c r="A24" s="41">
        <v>50</v>
      </c>
      <c r="B24" s="41" t="s">
        <v>1116</v>
      </c>
      <c r="C24" s="41">
        <v>0.25</v>
      </c>
      <c r="D24" s="41" t="s">
        <v>92</v>
      </c>
      <c r="E24" s="42">
        <v>43166</v>
      </c>
      <c r="F24" s="41" t="s">
        <v>85</v>
      </c>
      <c r="G24" s="41" t="s">
        <v>93</v>
      </c>
      <c r="H24" s="45">
        <v>7975</v>
      </c>
      <c r="I24" s="44">
        <v>0.1825</v>
      </c>
      <c r="J24" s="257">
        <f t="shared" si="1"/>
        <v>43700</v>
      </c>
      <c r="K24" s="270">
        <v>1</v>
      </c>
      <c r="L24" s="49"/>
      <c r="M24" s="41" t="s">
        <v>94</v>
      </c>
      <c r="N24" s="42">
        <v>43166</v>
      </c>
      <c r="O24" s="282" t="s">
        <v>66</v>
      </c>
      <c r="P24" s="41" t="s">
        <v>95</v>
      </c>
      <c r="Q24" s="45">
        <v>6973.6166767895047</v>
      </c>
      <c r="R24" s="227">
        <v>0.27150000000000002</v>
      </c>
      <c r="S24" s="45">
        <f t="shared" si="0"/>
        <v>25690</v>
      </c>
      <c r="T24" s="275"/>
      <c r="U24"/>
      <c r="V24"/>
      <c r="W24"/>
      <c r="X24"/>
      <c r="Y24"/>
      <c r="Z24"/>
      <c r="AA24"/>
      <c r="AB24"/>
      <c r="AC24"/>
      <c r="AD24"/>
    </row>
    <row r="25" spans="1:30" s="12" customFormat="1" ht="15" customHeight="1" x14ac:dyDescent="0.25">
      <c r="A25" s="50">
        <v>50</v>
      </c>
      <c r="B25" s="50" t="s">
        <v>1117</v>
      </c>
      <c r="C25" s="59">
        <v>0.33333333333333331</v>
      </c>
      <c r="D25" s="50" t="s">
        <v>96</v>
      </c>
      <c r="E25" s="51">
        <v>43166</v>
      </c>
      <c r="F25" s="50" t="s">
        <v>97</v>
      </c>
      <c r="G25" s="50" t="s">
        <v>98</v>
      </c>
      <c r="H25" s="53">
        <v>7021</v>
      </c>
      <c r="I25" s="54">
        <v>0.29809999999999998</v>
      </c>
      <c r="J25" s="53">
        <f t="shared" si="1"/>
        <v>23550</v>
      </c>
      <c r="K25" s="246"/>
      <c r="L25" s="49"/>
      <c r="M25" s="50" t="s">
        <v>99</v>
      </c>
      <c r="N25" s="51">
        <v>43166</v>
      </c>
      <c r="O25" s="283" t="s">
        <v>97</v>
      </c>
      <c r="P25" s="50" t="s">
        <v>100</v>
      </c>
      <c r="Q25" s="53">
        <v>10531.50735214256</v>
      </c>
      <c r="R25" s="54">
        <v>0.31819999999999998</v>
      </c>
      <c r="S25" s="53">
        <f t="shared" si="0"/>
        <v>33100</v>
      </c>
      <c r="T25" s="239"/>
      <c r="U25"/>
      <c r="V25"/>
      <c r="W25"/>
      <c r="X25"/>
      <c r="Y25"/>
      <c r="Z25"/>
      <c r="AA25"/>
      <c r="AB25"/>
      <c r="AC25"/>
      <c r="AD25"/>
    </row>
    <row r="26" spans="1:30" s="12" customFormat="1" ht="15" customHeight="1" x14ac:dyDescent="0.25">
      <c r="A26" s="24">
        <v>50</v>
      </c>
      <c r="B26" s="24" t="s">
        <v>1117</v>
      </c>
      <c r="C26" s="60">
        <v>0.33333333333333331</v>
      </c>
      <c r="D26" s="24" t="s">
        <v>101</v>
      </c>
      <c r="E26" s="25">
        <v>43166</v>
      </c>
      <c r="F26" s="24" t="s">
        <v>102</v>
      </c>
      <c r="G26" s="24" t="s">
        <v>103</v>
      </c>
      <c r="H26" s="35">
        <v>2475</v>
      </c>
      <c r="I26" s="33">
        <v>0.1709</v>
      </c>
      <c r="J26" s="35">
        <f t="shared" si="1"/>
        <v>14480</v>
      </c>
      <c r="K26" s="246"/>
      <c r="L26" s="49"/>
      <c r="M26" s="24" t="s">
        <v>104</v>
      </c>
      <c r="N26" s="25">
        <v>43166</v>
      </c>
      <c r="O26" s="279" t="s">
        <v>97</v>
      </c>
      <c r="P26" s="24" t="s">
        <v>105</v>
      </c>
      <c r="Q26" s="35">
        <v>8982.5018157218401</v>
      </c>
      <c r="R26" s="33">
        <v>0.22370000000000001</v>
      </c>
      <c r="S26" s="35">
        <f t="shared" si="0"/>
        <v>40150</v>
      </c>
      <c r="T26" s="239"/>
      <c r="U26"/>
      <c r="V26"/>
      <c r="W26"/>
      <c r="X26"/>
      <c r="Y26"/>
      <c r="Z26"/>
      <c r="AA26"/>
      <c r="AB26"/>
      <c r="AC26"/>
      <c r="AD26"/>
    </row>
    <row r="27" spans="1:30" s="12" customFormat="1" ht="15" customHeight="1" x14ac:dyDescent="0.25">
      <c r="A27" s="41">
        <v>50</v>
      </c>
      <c r="B27" s="41" t="s">
        <v>1117</v>
      </c>
      <c r="C27" s="61">
        <v>0.33333333333333331</v>
      </c>
      <c r="D27" s="41" t="s">
        <v>106</v>
      </c>
      <c r="E27" s="42">
        <v>43166</v>
      </c>
      <c r="F27" s="41" t="s">
        <v>107</v>
      </c>
      <c r="G27" s="41" t="s">
        <v>108</v>
      </c>
      <c r="H27" s="45">
        <v>3026</v>
      </c>
      <c r="I27" s="44">
        <v>0.24740000000000001</v>
      </c>
      <c r="J27" s="45">
        <f t="shared" si="1"/>
        <v>12230</v>
      </c>
      <c r="K27" s="269"/>
      <c r="L27" s="49"/>
      <c r="M27" s="41" t="s">
        <v>109</v>
      </c>
      <c r="N27" s="42">
        <v>43166</v>
      </c>
      <c r="O27" s="282" t="s">
        <v>110</v>
      </c>
      <c r="P27" s="41" t="s">
        <v>111</v>
      </c>
      <c r="Q27" s="45">
        <v>8056.8112567953594</v>
      </c>
      <c r="R27" s="44">
        <v>0.19389999999999999</v>
      </c>
      <c r="S27" s="45">
        <f t="shared" si="0"/>
        <v>41550</v>
      </c>
      <c r="T27" s="275"/>
      <c r="U27"/>
      <c r="V27"/>
      <c r="W27"/>
      <c r="X27"/>
      <c r="Y27"/>
      <c r="Z27"/>
      <c r="AA27"/>
      <c r="AB27"/>
      <c r="AC27"/>
      <c r="AD27"/>
    </row>
    <row r="28" spans="1:30" s="12" customFormat="1" ht="15" customHeight="1" x14ac:dyDescent="0.25">
      <c r="A28" s="50">
        <v>50</v>
      </c>
      <c r="B28" s="50" t="s">
        <v>1118</v>
      </c>
      <c r="C28" s="50">
        <v>0.5</v>
      </c>
      <c r="D28" s="50" t="s">
        <v>112</v>
      </c>
      <c r="E28" s="51">
        <v>43166</v>
      </c>
      <c r="F28" s="50" t="s">
        <v>113</v>
      </c>
      <c r="G28" s="50" t="s">
        <v>114</v>
      </c>
      <c r="H28" s="53">
        <v>4922</v>
      </c>
      <c r="I28" s="224">
        <v>0.62539999999999996</v>
      </c>
      <c r="J28" s="53">
        <f>ROUND(H28/I28,0)</f>
        <v>7870</v>
      </c>
      <c r="K28" s="246">
        <v>1</v>
      </c>
      <c r="L28" s="49"/>
      <c r="M28" s="50" t="s">
        <v>115</v>
      </c>
      <c r="N28" s="51">
        <v>43166</v>
      </c>
      <c r="O28" s="283" t="s">
        <v>116</v>
      </c>
      <c r="P28" s="50" t="s">
        <v>117</v>
      </c>
      <c r="Q28" s="53">
        <v>8553.2056606249607</v>
      </c>
      <c r="R28" s="54">
        <v>0.27150000000000002</v>
      </c>
      <c r="S28" s="53">
        <f t="shared" si="0"/>
        <v>31500</v>
      </c>
      <c r="T28" s="239"/>
      <c r="U28"/>
      <c r="V28"/>
      <c r="W28"/>
      <c r="X28"/>
      <c r="Y28"/>
      <c r="Z28"/>
      <c r="AA28"/>
      <c r="AB28"/>
      <c r="AC28"/>
      <c r="AD28"/>
    </row>
    <row r="29" spans="1:30" s="12" customFormat="1" ht="15" customHeight="1" x14ac:dyDescent="0.25">
      <c r="A29" s="24">
        <v>50</v>
      </c>
      <c r="B29" s="24" t="s">
        <v>1118</v>
      </c>
      <c r="C29" s="24">
        <v>0.5</v>
      </c>
      <c r="D29" s="24" t="s">
        <v>118</v>
      </c>
      <c r="E29" s="25">
        <v>43166</v>
      </c>
      <c r="F29" s="24" t="s">
        <v>119</v>
      </c>
      <c r="G29" s="24" t="s">
        <v>120</v>
      </c>
      <c r="H29" s="35">
        <v>4502</v>
      </c>
      <c r="I29" s="62">
        <v>0.28249999999999997</v>
      </c>
      <c r="J29" s="63">
        <f t="shared" ref="J29:J40" si="2">ROUND(H29/I29,-1)</f>
        <v>15940</v>
      </c>
      <c r="K29" s="246"/>
      <c r="L29" s="49"/>
      <c r="M29" s="24" t="s">
        <v>121</v>
      </c>
      <c r="N29" s="25">
        <v>43166</v>
      </c>
      <c r="O29" s="279" t="s">
        <v>122</v>
      </c>
      <c r="P29" s="24" t="s">
        <v>123</v>
      </c>
      <c r="Q29" s="35">
        <v>11305.279611227599</v>
      </c>
      <c r="R29" s="33">
        <v>0.37280000000000002</v>
      </c>
      <c r="S29" s="35">
        <f t="shared" si="0"/>
        <v>30330</v>
      </c>
      <c r="T29" s="239"/>
      <c r="U29"/>
      <c r="V29"/>
      <c r="W29"/>
      <c r="X29"/>
      <c r="Y29"/>
      <c r="Z29"/>
      <c r="AA29"/>
      <c r="AB29"/>
      <c r="AC29"/>
      <c r="AD29"/>
    </row>
    <row r="30" spans="1:30" s="68" customFormat="1" ht="15" customHeight="1" x14ac:dyDescent="0.25">
      <c r="A30" s="41">
        <v>50</v>
      </c>
      <c r="B30" s="41" t="s">
        <v>1118</v>
      </c>
      <c r="C30" s="41">
        <v>0.5</v>
      </c>
      <c r="D30" s="41" t="s">
        <v>124</v>
      </c>
      <c r="E30" s="42">
        <v>43166</v>
      </c>
      <c r="F30" s="41" t="s">
        <v>116</v>
      </c>
      <c r="G30" s="41" t="s">
        <v>125</v>
      </c>
      <c r="H30" s="45">
        <v>6856</v>
      </c>
      <c r="I30" s="65">
        <v>0.35220000000000001</v>
      </c>
      <c r="J30" s="66">
        <f t="shared" si="2"/>
        <v>19470</v>
      </c>
      <c r="K30" s="269"/>
      <c r="L30" s="49"/>
      <c r="M30" s="41" t="s">
        <v>126</v>
      </c>
      <c r="N30" s="42">
        <v>43166</v>
      </c>
      <c r="O30" s="282" t="s">
        <v>127</v>
      </c>
      <c r="P30" s="41" t="s">
        <v>128</v>
      </c>
      <c r="Q30" s="45">
        <v>6753.7214348472316</v>
      </c>
      <c r="R30" s="44">
        <v>0.31040000000000001</v>
      </c>
      <c r="S30" s="45">
        <f t="shared" si="0"/>
        <v>21760</v>
      </c>
      <c r="T30" s="275"/>
      <c r="U30"/>
      <c r="V30"/>
      <c r="W30"/>
      <c r="X30"/>
      <c r="Y30"/>
      <c r="Z30"/>
      <c r="AA30"/>
      <c r="AB30"/>
      <c r="AC30"/>
      <c r="AD30"/>
    </row>
    <row r="31" spans="1:30" s="68" customFormat="1" ht="15" customHeight="1" x14ac:dyDescent="0.25">
      <c r="A31" s="50">
        <v>50</v>
      </c>
      <c r="B31" s="50" t="s">
        <v>1119</v>
      </c>
      <c r="C31" s="50">
        <v>1</v>
      </c>
      <c r="D31" s="50" t="s">
        <v>129</v>
      </c>
      <c r="E31" s="51">
        <v>43166</v>
      </c>
      <c r="F31" s="50" t="s">
        <v>130</v>
      </c>
      <c r="G31" s="50" t="s">
        <v>131</v>
      </c>
      <c r="H31" s="53">
        <v>7551</v>
      </c>
      <c r="I31" s="69">
        <v>0.2606</v>
      </c>
      <c r="J31" s="70">
        <f t="shared" si="2"/>
        <v>28980</v>
      </c>
      <c r="K31" s="246"/>
      <c r="L31" s="49"/>
      <c r="M31" s="50" t="s">
        <v>132</v>
      </c>
      <c r="N31" s="51">
        <v>43166</v>
      </c>
      <c r="O31" s="283" t="s">
        <v>130</v>
      </c>
      <c r="P31" s="50" t="s">
        <v>133</v>
      </c>
      <c r="Q31" s="53">
        <v>8730.4391445195197</v>
      </c>
      <c r="R31" s="54">
        <v>0.31</v>
      </c>
      <c r="S31" s="53">
        <f t="shared" si="0"/>
        <v>28160</v>
      </c>
      <c r="T31" s="239"/>
      <c r="U31"/>
      <c r="V31"/>
      <c r="W31"/>
      <c r="X31"/>
      <c r="Y31"/>
      <c r="Z31"/>
      <c r="AA31"/>
      <c r="AB31"/>
      <c r="AC31"/>
      <c r="AD31"/>
    </row>
    <row r="32" spans="1:30" s="68" customFormat="1" ht="15" customHeight="1" x14ac:dyDescent="0.25">
      <c r="A32" s="24">
        <v>50</v>
      </c>
      <c r="B32" s="24" t="s">
        <v>1119</v>
      </c>
      <c r="C32" s="24">
        <v>1</v>
      </c>
      <c r="D32" s="24" t="s">
        <v>134</v>
      </c>
      <c r="E32" s="25">
        <v>43166</v>
      </c>
      <c r="F32" s="24" t="s">
        <v>130</v>
      </c>
      <c r="G32" s="24" t="s">
        <v>135</v>
      </c>
      <c r="H32" s="35">
        <v>3719</v>
      </c>
      <c r="I32" s="71">
        <v>0.21210000000000001</v>
      </c>
      <c r="J32" s="72">
        <f t="shared" si="2"/>
        <v>17530</v>
      </c>
      <c r="K32" s="246"/>
      <c r="L32" s="49"/>
      <c r="M32" s="24" t="s">
        <v>136</v>
      </c>
      <c r="N32" s="25">
        <v>43166</v>
      </c>
      <c r="O32" s="279" t="s">
        <v>137</v>
      </c>
      <c r="P32" s="24" t="s">
        <v>138</v>
      </c>
      <c r="Q32" s="35">
        <v>8318.8674339088011</v>
      </c>
      <c r="R32" s="33">
        <v>0.30459999999999998</v>
      </c>
      <c r="S32" s="35">
        <f t="shared" si="0"/>
        <v>27310</v>
      </c>
      <c r="T32" s="239"/>
      <c r="U32"/>
      <c r="V32"/>
      <c r="W32"/>
      <c r="X32"/>
      <c r="Y32"/>
      <c r="Z32"/>
      <c r="AA32"/>
      <c r="AB32"/>
      <c r="AC32"/>
      <c r="AD32"/>
    </row>
    <row r="33" spans="1:30" s="68" customFormat="1" ht="15" customHeight="1" x14ac:dyDescent="0.25">
      <c r="A33" s="41">
        <v>50</v>
      </c>
      <c r="B33" s="41" t="s">
        <v>1119</v>
      </c>
      <c r="C33" s="41">
        <v>1</v>
      </c>
      <c r="D33" s="41" t="s">
        <v>139</v>
      </c>
      <c r="E33" s="42">
        <v>43166</v>
      </c>
      <c r="F33" s="41" t="s">
        <v>137</v>
      </c>
      <c r="G33" s="41" t="s">
        <v>140</v>
      </c>
      <c r="H33" s="45">
        <v>5654</v>
      </c>
      <c r="I33" s="65">
        <v>0.29449999999999998</v>
      </c>
      <c r="J33" s="66">
        <f t="shared" si="2"/>
        <v>19200</v>
      </c>
      <c r="K33" s="269"/>
      <c r="L33" s="49"/>
      <c r="M33" s="41" t="s">
        <v>141</v>
      </c>
      <c r="N33" s="42">
        <v>43166</v>
      </c>
      <c r="O33" s="282" t="s">
        <v>142</v>
      </c>
      <c r="P33" s="41" t="s">
        <v>143</v>
      </c>
      <c r="Q33" s="45">
        <v>4169.5685929224319</v>
      </c>
      <c r="R33" s="227">
        <v>0.20880000000000001</v>
      </c>
      <c r="S33" s="45">
        <f t="shared" si="0"/>
        <v>19970</v>
      </c>
      <c r="T33" s="275"/>
      <c r="U33"/>
      <c r="V33"/>
      <c r="W33"/>
      <c r="X33"/>
      <c r="Y33"/>
      <c r="Z33"/>
      <c r="AA33"/>
      <c r="AB33"/>
      <c r="AC33"/>
      <c r="AD33"/>
    </row>
    <row r="34" spans="1:30" s="68" customFormat="1" ht="15" customHeight="1" x14ac:dyDescent="0.25">
      <c r="A34" s="50">
        <v>50</v>
      </c>
      <c r="B34" s="50" t="s">
        <v>1120</v>
      </c>
      <c r="C34" s="50">
        <v>2</v>
      </c>
      <c r="D34" s="50" t="s">
        <v>144</v>
      </c>
      <c r="E34" s="51">
        <v>43166</v>
      </c>
      <c r="F34" s="50" t="s">
        <v>145</v>
      </c>
      <c r="G34" s="50" t="s">
        <v>146</v>
      </c>
      <c r="H34" s="53">
        <v>4634</v>
      </c>
      <c r="I34" s="69">
        <v>0.31509999999999999</v>
      </c>
      <c r="J34" s="70">
        <f t="shared" si="2"/>
        <v>14710</v>
      </c>
      <c r="K34" s="246"/>
      <c r="L34" s="49"/>
      <c r="M34" s="50" t="s">
        <v>147</v>
      </c>
      <c r="N34" s="51">
        <v>43166</v>
      </c>
      <c r="O34" s="283" t="s">
        <v>148</v>
      </c>
      <c r="P34" s="50" t="s">
        <v>149</v>
      </c>
      <c r="Q34" s="53">
        <v>6579.475640230944</v>
      </c>
      <c r="R34" s="224">
        <v>0.20830000000000001</v>
      </c>
      <c r="S34" s="53">
        <f t="shared" si="0"/>
        <v>31590</v>
      </c>
      <c r="T34" s="239"/>
      <c r="U34"/>
      <c r="V34"/>
      <c r="W34"/>
      <c r="X34"/>
      <c r="Y34"/>
      <c r="Z34"/>
      <c r="AA34"/>
      <c r="AB34"/>
      <c r="AC34"/>
      <c r="AD34"/>
    </row>
    <row r="35" spans="1:30" s="68" customFormat="1" ht="15" customHeight="1" x14ac:dyDescent="0.25">
      <c r="A35" s="24">
        <v>50</v>
      </c>
      <c r="B35" s="24" t="s">
        <v>1120</v>
      </c>
      <c r="C35" s="24">
        <v>2</v>
      </c>
      <c r="D35" s="24" t="s">
        <v>150</v>
      </c>
      <c r="E35" s="25">
        <v>43166</v>
      </c>
      <c r="F35" s="24" t="s">
        <v>148</v>
      </c>
      <c r="G35" s="24" t="s">
        <v>151</v>
      </c>
      <c r="H35" s="35">
        <v>3308</v>
      </c>
      <c r="I35" s="71">
        <v>0.15440000000000001</v>
      </c>
      <c r="J35" s="72">
        <f t="shared" si="2"/>
        <v>21420</v>
      </c>
      <c r="K35" s="246"/>
      <c r="L35" s="49"/>
      <c r="M35" s="24" t="s">
        <v>152</v>
      </c>
      <c r="N35" s="25">
        <v>43166</v>
      </c>
      <c r="O35" s="279" t="s">
        <v>153</v>
      </c>
      <c r="P35" s="24" t="s">
        <v>154</v>
      </c>
      <c r="Q35" s="35">
        <v>7612.0471266527284</v>
      </c>
      <c r="R35" s="33">
        <v>0.24709999999999999</v>
      </c>
      <c r="S35" s="35">
        <f t="shared" si="0"/>
        <v>30810</v>
      </c>
      <c r="T35" s="239"/>
      <c r="U35"/>
      <c r="V35"/>
      <c r="W35"/>
      <c r="X35"/>
      <c r="Y35"/>
      <c r="Z35"/>
      <c r="AA35"/>
      <c r="AB35"/>
      <c r="AC35"/>
      <c r="AD35"/>
    </row>
    <row r="36" spans="1:30" s="68" customFormat="1" ht="15" customHeight="1" x14ac:dyDescent="0.25">
      <c r="A36" s="41">
        <v>50</v>
      </c>
      <c r="B36" s="41" t="s">
        <v>1120</v>
      </c>
      <c r="C36" s="41">
        <v>2</v>
      </c>
      <c r="D36" s="41" t="s">
        <v>155</v>
      </c>
      <c r="E36" s="42">
        <v>43166</v>
      </c>
      <c r="F36" s="41" t="s">
        <v>145</v>
      </c>
      <c r="G36" s="41" t="s">
        <v>156</v>
      </c>
      <c r="H36" s="45">
        <v>4254</v>
      </c>
      <c r="I36" s="65">
        <v>0.20319999999999999</v>
      </c>
      <c r="J36" s="66">
        <f t="shared" si="2"/>
        <v>20940</v>
      </c>
      <c r="K36" s="269"/>
      <c r="L36" s="49"/>
      <c r="M36" s="41" t="s">
        <v>157</v>
      </c>
      <c r="N36" s="42">
        <v>43166</v>
      </c>
      <c r="O36" s="282" t="s">
        <v>158</v>
      </c>
      <c r="P36" s="41" t="s">
        <v>159</v>
      </c>
      <c r="Q36" s="45">
        <v>5302.1185164678882</v>
      </c>
      <c r="R36" s="44">
        <v>0.24709999999999999</v>
      </c>
      <c r="S36" s="45">
        <f t="shared" si="0"/>
        <v>21460</v>
      </c>
      <c r="T36" s="275"/>
      <c r="U36"/>
      <c r="V36"/>
      <c r="W36"/>
      <c r="X36"/>
      <c r="Y36"/>
      <c r="Z36"/>
      <c r="AA36"/>
      <c r="AB36"/>
      <c r="AC36"/>
      <c r="AD36"/>
    </row>
    <row r="37" spans="1:30" s="68" customFormat="1" ht="15" customHeight="1" x14ac:dyDescent="0.25">
      <c r="A37" s="50">
        <v>50</v>
      </c>
      <c r="B37" s="50" t="s">
        <v>1121</v>
      </c>
      <c r="C37" s="50">
        <v>4</v>
      </c>
      <c r="D37" s="50" t="s">
        <v>160</v>
      </c>
      <c r="E37" s="51">
        <v>43166</v>
      </c>
      <c r="F37" s="50" t="s">
        <v>161</v>
      </c>
      <c r="G37" s="50" t="s">
        <v>162</v>
      </c>
      <c r="H37" s="53">
        <v>2268</v>
      </c>
      <c r="I37" s="69">
        <v>0.20050000000000001</v>
      </c>
      <c r="J37" s="70">
        <f t="shared" si="2"/>
        <v>11310</v>
      </c>
      <c r="K37" s="246"/>
      <c r="L37" s="49"/>
      <c r="M37" s="50" t="s">
        <v>163</v>
      </c>
      <c r="N37" s="51">
        <v>43166</v>
      </c>
      <c r="O37" s="283" t="s">
        <v>164</v>
      </c>
      <c r="P37" s="50" t="s">
        <v>165</v>
      </c>
      <c r="Q37" s="53">
        <v>3353.206977902496</v>
      </c>
      <c r="R37" s="54">
        <v>0.16639999999999999</v>
      </c>
      <c r="S37" s="53">
        <f t="shared" si="0"/>
        <v>20150</v>
      </c>
      <c r="T37" s="239"/>
      <c r="U37"/>
      <c r="V37"/>
      <c r="W37"/>
      <c r="X37"/>
      <c r="Y37"/>
      <c r="Z37"/>
      <c r="AA37"/>
      <c r="AB37"/>
      <c r="AC37"/>
      <c r="AD37"/>
    </row>
    <row r="38" spans="1:30" s="68" customFormat="1" ht="15" customHeight="1" x14ac:dyDescent="0.25">
      <c r="A38" s="24">
        <v>50</v>
      </c>
      <c r="B38" s="24" t="s">
        <v>1121</v>
      </c>
      <c r="C38" s="24">
        <v>4</v>
      </c>
      <c r="D38" s="24" t="s">
        <v>166</v>
      </c>
      <c r="E38" s="25">
        <v>43166</v>
      </c>
      <c r="F38" s="24" t="s">
        <v>167</v>
      </c>
      <c r="G38" s="24" t="s">
        <v>168</v>
      </c>
      <c r="H38" s="35">
        <v>3182</v>
      </c>
      <c r="I38" s="71">
        <v>0.2606</v>
      </c>
      <c r="J38" s="72">
        <f t="shared" si="2"/>
        <v>12210</v>
      </c>
      <c r="K38" s="246"/>
      <c r="L38" s="49"/>
      <c r="M38" s="24" t="s">
        <v>169</v>
      </c>
      <c r="N38" s="25">
        <v>43166</v>
      </c>
      <c r="O38" s="279" t="s">
        <v>170</v>
      </c>
      <c r="P38" s="24" t="s">
        <v>171</v>
      </c>
      <c r="Q38" s="35">
        <v>6607.4214465005352</v>
      </c>
      <c r="R38" s="33">
        <v>0.25330000000000003</v>
      </c>
      <c r="S38" s="35">
        <f t="shared" si="0"/>
        <v>26090</v>
      </c>
      <c r="T38" s="239"/>
      <c r="U38"/>
      <c r="V38"/>
      <c r="W38"/>
      <c r="X38"/>
      <c r="Y38"/>
      <c r="Z38"/>
      <c r="AA38"/>
      <c r="AB38"/>
      <c r="AC38"/>
      <c r="AD38"/>
    </row>
    <row r="39" spans="1:30" s="68" customFormat="1" ht="15" customHeight="1" x14ac:dyDescent="0.25">
      <c r="A39" s="41">
        <v>50</v>
      </c>
      <c r="B39" s="41" t="s">
        <v>1121</v>
      </c>
      <c r="C39" s="41">
        <v>4</v>
      </c>
      <c r="D39" s="41" t="s">
        <v>172</v>
      </c>
      <c r="E39" s="42">
        <v>43166</v>
      </c>
      <c r="F39" s="41" t="s">
        <v>161</v>
      </c>
      <c r="G39" s="41" t="s">
        <v>173</v>
      </c>
      <c r="H39" s="35">
        <v>5468</v>
      </c>
      <c r="I39" s="65">
        <v>0.29330000000000001</v>
      </c>
      <c r="J39" s="66">
        <f t="shared" si="2"/>
        <v>18640</v>
      </c>
      <c r="K39" s="269"/>
      <c r="L39" s="49"/>
      <c r="M39" s="41" t="s">
        <v>174</v>
      </c>
      <c r="N39" s="42">
        <v>43166</v>
      </c>
      <c r="O39" s="282" t="s">
        <v>175</v>
      </c>
      <c r="P39" s="41" t="s">
        <v>176</v>
      </c>
      <c r="Q39" s="45">
        <v>5359.9359372152003</v>
      </c>
      <c r="R39" s="44">
        <v>0.27289999999999998</v>
      </c>
      <c r="S39" s="45">
        <f t="shared" si="0"/>
        <v>19640</v>
      </c>
      <c r="T39" s="275"/>
      <c r="U39"/>
      <c r="V39"/>
      <c r="W39"/>
      <c r="X39"/>
      <c r="Y39"/>
      <c r="Z39"/>
      <c r="AA39"/>
      <c r="AB39"/>
      <c r="AC39"/>
      <c r="AD39"/>
    </row>
    <row r="40" spans="1:30" s="68" customFormat="1" ht="15" customHeight="1" x14ac:dyDescent="0.25">
      <c r="A40" s="50">
        <v>50</v>
      </c>
      <c r="B40" s="50" t="s">
        <v>1122</v>
      </c>
      <c r="C40" s="50">
        <v>8</v>
      </c>
      <c r="D40" s="50" t="s">
        <v>177</v>
      </c>
      <c r="E40" s="51">
        <v>43166</v>
      </c>
      <c r="F40" s="50" t="s">
        <v>178</v>
      </c>
      <c r="G40" s="50" t="s">
        <v>179</v>
      </c>
      <c r="H40" s="53">
        <v>2353</v>
      </c>
      <c r="I40" s="69">
        <v>0.2034</v>
      </c>
      <c r="J40" s="258">
        <f t="shared" si="2"/>
        <v>11570</v>
      </c>
      <c r="K40" s="246">
        <v>1</v>
      </c>
      <c r="L40" s="49"/>
      <c r="M40" s="50" t="s">
        <v>180</v>
      </c>
      <c r="N40" s="51">
        <v>43166</v>
      </c>
      <c r="O40" s="283" t="s">
        <v>181</v>
      </c>
      <c r="P40" s="50" t="s">
        <v>182</v>
      </c>
      <c r="Q40" s="53">
        <v>1901.075293483942</v>
      </c>
      <c r="R40" s="54">
        <v>0.14710000000000001</v>
      </c>
      <c r="S40" s="53">
        <f t="shared" si="0"/>
        <v>12920</v>
      </c>
      <c r="T40" s="239"/>
      <c r="U40"/>
      <c r="V40"/>
      <c r="W40"/>
      <c r="X40"/>
      <c r="Y40"/>
      <c r="Z40"/>
      <c r="AA40"/>
      <c r="AB40"/>
      <c r="AC40"/>
      <c r="AD40"/>
    </row>
    <row r="41" spans="1:30" s="68" customFormat="1" ht="15" customHeight="1" x14ac:dyDescent="0.25">
      <c r="A41" s="24">
        <v>50</v>
      </c>
      <c r="B41" s="24" t="s">
        <v>1122</v>
      </c>
      <c r="C41" s="24">
        <v>8</v>
      </c>
      <c r="D41" s="24" t="s">
        <v>183</v>
      </c>
      <c r="E41" s="25">
        <v>43166</v>
      </c>
      <c r="F41" s="24" t="s">
        <v>184</v>
      </c>
      <c r="G41" s="24" t="s">
        <v>185</v>
      </c>
      <c r="H41" s="27">
        <v>725.7</v>
      </c>
      <c r="I41" s="71">
        <v>0.19420000000000001</v>
      </c>
      <c r="J41" s="72">
        <f>ROUND(H41/I41,0)</f>
        <v>3737</v>
      </c>
      <c r="K41" s="246"/>
      <c r="L41" s="49"/>
      <c r="M41" s="24" t="s">
        <v>186</v>
      </c>
      <c r="N41" s="25">
        <v>43166</v>
      </c>
      <c r="O41" s="279" t="s">
        <v>187</v>
      </c>
      <c r="P41" s="24" t="s">
        <v>188</v>
      </c>
      <c r="Q41" s="35">
        <v>1807.2070355837459</v>
      </c>
      <c r="R41" s="33">
        <v>0.2402</v>
      </c>
      <c r="S41" s="35">
        <f>ROUND(Q41/R41,0)</f>
        <v>7524</v>
      </c>
      <c r="T41" s="239"/>
      <c r="U41"/>
      <c r="V41"/>
      <c r="W41"/>
      <c r="X41"/>
      <c r="Y41"/>
      <c r="Z41"/>
      <c r="AA41"/>
      <c r="AB41"/>
      <c r="AC41"/>
      <c r="AD41"/>
    </row>
    <row r="42" spans="1:30" s="68" customFormat="1" ht="15" customHeight="1" x14ac:dyDescent="0.25">
      <c r="A42" s="41">
        <v>50</v>
      </c>
      <c r="B42" s="41" t="s">
        <v>1122</v>
      </c>
      <c r="C42" s="41">
        <v>8</v>
      </c>
      <c r="D42" s="41" t="s">
        <v>189</v>
      </c>
      <c r="E42" s="42">
        <v>43166</v>
      </c>
      <c r="F42" s="41" t="s">
        <v>190</v>
      </c>
      <c r="G42" s="41" t="s">
        <v>191</v>
      </c>
      <c r="H42" s="43">
        <v>586.4</v>
      </c>
      <c r="I42" s="65">
        <v>0.17499999999999999</v>
      </c>
      <c r="J42" s="66">
        <f>ROUND(H42/I42,0)</f>
        <v>3351</v>
      </c>
      <c r="K42" s="269"/>
      <c r="L42" s="49"/>
      <c r="M42" s="41" t="s">
        <v>192</v>
      </c>
      <c r="N42" s="42">
        <v>43166</v>
      </c>
      <c r="O42" s="282" t="s">
        <v>193</v>
      </c>
      <c r="P42" s="41" t="s">
        <v>194</v>
      </c>
      <c r="Q42" s="45">
        <v>1019.32695605193</v>
      </c>
      <c r="R42" s="44">
        <v>9.2499999999999999E-2</v>
      </c>
      <c r="S42" s="45">
        <f>ROUND(Q42/R42,-1)</f>
        <v>11020</v>
      </c>
      <c r="T42" s="275"/>
      <c r="U42"/>
      <c r="V42"/>
      <c r="W42"/>
      <c r="X42"/>
      <c r="Y42"/>
      <c r="Z42"/>
      <c r="AA42"/>
      <c r="AB42"/>
      <c r="AC42"/>
      <c r="AD42"/>
    </row>
    <row r="43" spans="1:30" s="68" customFormat="1" ht="15" customHeight="1" x14ac:dyDescent="0.25">
      <c r="A43" s="50">
        <v>50</v>
      </c>
      <c r="B43" s="50" t="s">
        <v>1123</v>
      </c>
      <c r="C43" s="50">
        <v>12</v>
      </c>
      <c r="D43" s="50" t="s">
        <v>195</v>
      </c>
      <c r="E43" s="51">
        <v>43167</v>
      </c>
      <c r="F43" s="50" t="s">
        <v>196</v>
      </c>
      <c r="G43" s="50" t="s">
        <v>197</v>
      </c>
      <c r="H43" s="73">
        <v>896.8</v>
      </c>
      <c r="I43" s="69">
        <v>0.2102</v>
      </c>
      <c r="J43" s="70">
        <f>ROUND(H43/I43,0)</f>
        <v>4266</v>
      </c>
      <c r="K43" s="246"/>
      <c r="L43" s="49"/>
      <c r="M43" s="50" t="s">
        <v>198</v>
      </c>
      <c r="N43" s="51">
        <v>43167</v>
      </c>
      <c r="O43" s="283" t="s">
        <v>199</v>
      </c>
      <c r="P43" s="50" t="s">
        <v>200</v>
      </c>
      <c r="Q43" s="53">
        <v>1079.46982250315</v>
      </c>
      <c r="R43" s="54">
        <v>0.1241</v>
      </c>
      <c r="S43" s="53">
        <f>ROUND(Q43/R43,0)</f>
        <v>8698</v>
      </c>
      <c r="T43" s="239"/>
      <c r="U43"/>
      <c r="V43"/>
      <c r="W43"/>
      <c r="X43"/>
      <c r="Y43"/>
      <c r="Z43"/>
      <c r="AA43"/>
      <c r="AB43"/>
      <c r="AC43"/>
      <c r="AD43"/>
    </row>
    <row r="44" spans="1:30" s="68" customFormat="1" ht="15" customHeight="1" x14ac:dyDescent="0.25">
      <c r="A44" s="24">
        <v>50</v>
      </c>
      <c r="B44" s="24" t="s">
        <v>1123</v>
      </c>
      <c r="C44" s="24">
        <v>12</v>
      </c>
      <c r="D44" s="24" t="s">
        <v>201</v>
      </c>
      <c r="E44" s="25">
        <v>43167</v>
      </c>
      <c r="F44" s="24" t="s">
        <v>202</v>
      </c>
      <c r="G44" s="24" t="s">
        <v>203</v>
      </c>
      <c r="H44" s="259">
        <v>390.2</v>
      </c>
      <c r="I44" s="260">
        <v>0.2306</v>
      </c>
      <c r="J44" s="261">
        <f>ROUND(H44/I44,0)</f>
        <v>1692</v>
      </c>
      <c r="K44" s="246">
        <v>1</v>
      </c>
      <c r="L44" s="49"/>
      <c r="M44" s="24" t="s">
        <v>204</v>
      </c>
      <c r="N44" s="25">
        <v>43167</v>
      </c>
      <c r="O44" s="279" t="s">
        <v>205</v>
      </c>
      <c r="P44" s="24" t="s">
        <v>206</v>
      </c>
      <c r="Q44" s="27">
        <v>805.47807755874601</v>
      </c>
      <c r="R44" s="33">
        <v>0.10539999999999999</v>
      </c>
      <c r="S44" s="35">
        <f>ROUND(Q44/R44,0)</f>
        <v>7642</v>
      </c>
      <c r="T44" s="239"/>
      <c r="U44"/>
      <c r="V44"/>
      <c r="W44"/>
      <c r="X44"/>
      <c r="Y44"/>
      <c r="Z44"/>
      <c r="AA44"/>
      <c r="AB44"/>
      <c r="AC44"/>
      <c r="AD44"/>
    </row>
    <row r="45" spans="1:30" s="68" customFormat="1" ht="15" customHeight="1" x14ac:dyDescent="0.25">
      <c r="A45" s="41">
        <v>50</v>
      </c>
      <c r="B45" s="41" t="s">
        <v>1123</v>
      </c>
      <c r="C45" s="41">
        <v>12</v>
      </c>
      <c r="D45" s="41" t="s">
        <v>207</v>
      </c>
      <c r="E45" s="42">
        <v>43167</v>
      </c>
      <c r="F45" s="41" t="s">
        <v>208</v>
      </c>
      <c r="G45" s="41" t="s">
        <v>209</v>
      </c>
      <c r="H45" s="43">
        <v>997.3</v>
      </c>
      <c r="I45" s="65">
        <v>0.33639999999999998</v>
      </c>
      <c r="J45" s="66">
        <f>ROUND(H45/I45,0)</f>
        <v>2965</v>
      </c>
      <c r="K45" s="269"/>
      <c r="L45" s="49"/>
      <c r="M45" s="41" t="s">
        <v>210</v>
      </c>
      <c r="N45" s="42">
        <v>43167</v>
      </c>
      <c r="O45" s="282" t="s">
        <v>211</v>
      </c>
      <c r="P45" s="41" t="s">
        <v>212</v>
      </c>
      <c r="Q45" s="45">
        <v>1017.4104112756601</v>
      </c>
      <c r="R45" s="44">
        <v>9.6000000000000002E-2</v>
      </c>
      <c r="S45" s="45">
        <f>ROUND(Q45/R45,-1)</f>
        <v>10600</v>
      </c>
      <c r="T45" s="275"/>
      <c r="U45"/>
      <c r="V45"/>
      <c r="W45"/>
      <c r="X45"/>
      <c r="Y45"/>
      <c r="Z45"/>
      <c r="AA45"/>
      <c r="AB45"/>
      <c r="AC45"/>
      <c r="AD45"/>
    </row>
    <row r="46" spans="1:30" s="68" customFormat="1" ht="15" customHeight="1" x14ac:dyDescent="0.25">
      <c r="A46" s="50">
        <v>50</v>
      </c>
      <c r="B46" s="50" t="s">
        <v>1124</v>
      </c>
      <c r="C46" s="50">
        <v>24</v>
      </c>
      <c r="D46" s="50" t="s">
        <v>213</v>
      </c>
      <c r="E46" s="51">
        <v>43167</v>
      </c>
      <c r="F46" s="50" t="s">
        <v>214</v>
      </c>
      <c r="G46" s="50" t="s">
        <v>215</v>
      </c>
      <c r="H46" s="74">
        <v>214.4</v>
      </c>
      <c r="I46" s="69">
        <v>0.28129999999999999</v>
      </c>
      <c r="J46" s="75">
        <f>ROUND(H46/I46,1)</f>
        <v>762.2</v>
      </c>
      <c r="K46" s="245"/>
      <c r="L46" s="49"/>
      <c r="M46" s="50" t="s">
        <v>216</v>
      </c>
      <c r="N46" s="51">
        <v>43167</v>
      </c>
      <c r="O46" s="283" t="s">
        <v>60</v>
      </c>
      <c r="P46" s="50" t="s">
        <v>217</v>
      </c>
      <c r="Q46" s="73">
        <v>609.44016295382403</v>
      </c>
      <c r="R46" s="54">
        <v>0.30919999999999997</v>
      </c>
      <c r="S46" s="53">
        <f>ROUND(Q46/R46,0)</f>
        <v>1971</v>
      </c>
      <c r="T46" s="239"/>
      <c r="U46"/>
      <c r="V46"/>
      <c r="W46"/>
      <c r="X46"/>
      <c r="Y46"/>
      <c r="Z46"/>
      <c r="AA46"/>
      <c r="AB46"/>
      <c r="AC46"/>
      <c r="AD46"/>
    </row>
    <row r="47" spans="1:30" s="68" customFormat="1" ht="15" customHeight="1" x14ac:dyDescent="0.25">
      <c r="A47" s="24">
        <v>50</v>
      </c>
      <c r="B47" s="24" t="s">
        <v>1124</v>
      </c>
      <c r="C47" s="24">
        <v>24</v>
      </c>
      <c r="D47" s="24" t="s">
        <v>218</v>
      </c>
      <c r="E47" s="25">
        <v>43167</v>
      </c>
      <c r="F47" s="24" t="s">
        <v>219</v>
      </c>
      <c r="G47" s="24" t="s">
        <v>220</v>
      </c>
      <c r="H47" s="32">
        <v>132.4</v>
      </c>
      <c r="I47" s="62">
        <v>0.15709999999999999</v>
      </c>
      <c r="J47" s="76">
        <f>ROUND(H47/I47,1)</f>
        <v>842.8</v>
      </c>
      <c r="K47" s="245"/>
      <c r="L47" s="49"/>
      <c r="M47" s="24" t="s">
        <v>221</v>
      </c>
      <c r="N47" s="25">
        <v>43167</v>
      </c>
      <c r="O47" s="279" t="s">
        <v>60</v>
      </c>
      <c r="P47" s="24" t="s">
        <v>222</v>
      </c>
      <c r="Q47" s="27">
        <v>536.53839884335196</v>
      </c>
      <c r="R47" s="33">
        <v>0.21160000000000001</v>
      </c>
      <c r="S47" s="228">
        <f>ROUND(Q47/R47,0)</f>
        <v>2536</v>
      </c>
      <c r="T47" s="239"/>
      <c r="U47"/>
      <c r="V47"/>
      <c r="W47"/>
      <c r="X47"/>
      <c r="Y47"/>
      <c r="Z47"/>
      <c r="AA47"/>
      <c r="AB47"/>
      <c r="AC47"/>
      <c r="AD47"/>
    </row>
    <row r="48" spans="1:30" s="68" customFormat="1" ht="15" customHeight="1" x14ac:dyDescent="0.25">
      <c r="A48" s="41">
        <v>50</v>
      </c>
      <c r="B48" s="41" t="s">
        <v>1124</v>
      </c>
      <c r="C48" s="41">
        <v>24</v>
      </c>
      <c r="D48" s="41" t="s">
        <v>223</v>
      </c>
      <c r="E48" s="42">
        <v>43167</v>
      </c>
      <c r="F48" s="41" t="s">
        <v>224</v>
      </c>
      <c r="G48" s="41" t="s">
        <v>225</v>
      </c>
      <c r="H48" s="77">
        <v>431.3</v>
      </c>
      <c r="I48" s="65">
        <v>0.32650000000000001</v>
      </c>
      <c r="J48" s="78">
        <f>ROUND(H48/I48,0)</f>
        <v>1321</v>
      </c>
      <c r="K48" s="269"/>
      <c r="L48" s="49"/>
      <c r="M48" s="41" t="s">
        <v>226</v>
      </c>
      <c r="N48" s="42">
        <v>43167</v>
      </c>
      <c r="O48" s="282" t="s">
        <v>227</v>
      </c>
      <c r="P48" s="41" t="s">
        <v>228</v>
      </c>
      <c r="Q48" s="77">
        <v>432.79558222309799</v>
      </c>
      <c r="R48" s="44">
        <v>0.21790000000000001</v>
      </c>
      <c r="S48" s="79">
        <f>ROUND(Q48/R48,0)</f>
        <v>1986</v>
      </c>
      <c r="T48" s="275"/>
      <c r="U48"/>
      <c r="V48"/>
      <c r="W48"/>
      <c r="X48"/>
      <c r="Y48"/>
      <c r="Z48"/>
      <c r="AA48"/>
      <c r="AB48"/>
      <c r="AC48"/>
      <c r="AD48"/>
    </row>
    <row r="49" spans="1:30" s="12" customFormat="1" ht="15" customHeight="1" x14ac:dyDescent="0.25">
      <c r="A49" s="50">
        <v>50</v>
      </c>
      <c r="B49" s="50" t="s">
        <v>1125</v>
      </c>
      <c r="C49" s="50">
        <v>48</v>
      </c>
      <c r="D49" s="50" t="s">
        <v>229</v>
      </c>
      <c r="E49" s="51">
        <v>43167</v>
      </c>
      <c r="F49" s="50" t="s">
        <v>230</v>
      </c>
      <c r="G49" s="50" t="s">
        <v>231</v>
      </c>
      <c r="H49" s="262">
        <v>299.5</v>
      </c>
      <c r="I49" s="80">
        <v>0.39989999999999998</v>
      </c>
      <c r="J49" s="81">
        <f>ROUND(H49/I49,1)</f>
        <v>748.9</v>
      </c>
      <c r="K49" s="246">
        <v>1</v>
      </c>
      <c r="L49" s="49"/>
      <c r="M49" s="50" t="s">
        <v>232</v>
      </c>
      <c r="N49" s="51">
        <v>43167</v>
      </c>
      <c r="O49" s="283" t="s">
        <v>233</v>
      </c>
      <c r="P49" s="50" t="s">
        <v>234</v>
      </c>
      <c r="Q49" s="74">
        <v>157.53538925395878</v>
      </c>
      <c r="R49" s="54">
        <v>0.29270000000000002</v>
      </c>
      <c r="S49" s="74">
        <f>ROUND(Q49/R49,1)</f>
        <v>538.20000000000005</v>
      </c>
      <c r="T49" s="244"/>
      <c r="U49"/>
      <c r="V49"/>
      <c r="W49"/>
      <c r="X49"/>
      <c r="Y49"/>
      <c r="Z49"/>
      <c r="AA49"/>
      <c r="AB49"/>
      <c r="AC49"/>
      <c r="AD49"/>
    </row>
    <row r="50" spans="1:30" s="12" customFormat="1" ht="15" customHeight="1" x14ac:dyDescent="0.25">
      <c r="A50" s="24">
        <v>50</v>
      </c>
      <c r="B50" s="24" t="s">
        <v>1125</v>
      </c>
      <c r="C50" s="24">
        <v>48</v>
      </c>
      <c r="D50" s="24" t="s">
        <v>235</v>
      </c>
      <c r="E50" s="25">
        <v>43167</v>
      </c>
      <c r="F50" s="24" t="s">
        <v>236</v>
      </c>
      <c r="G50" s="24" t="s">
        <v>237</v>
      </c>
      <c r="H50" s="82">
        <v>57.16</v>
      </c>
      <c r="I50" s="62">
        <v>0.1842</v>
      </c>
      <c r="J50" s="83">
        <f>ROUND(H50/I50,1)</f>
        <v>310.3</v>
      </c>
      <c r="K50" s="245"/>
      <c r="L50" s="49"/>
      <c r="M50" s="24" t="s">
        <v>238</v>
      </c>
      <c r="N50" s="25">
        <v>43167</v>
      </c>
      <c r="O50" s="279" t="s">
        <v>48</v>
      </c>
      <c r="P50" s="24" t="s">
        <v>239</v>
      </c>
      <c r="Q50" s="32">
        <v>320.75833715428803</v>
      </c>
      <c r="R50" s="33">
        <v>0.25440000000000002</v>
      </c>
      <c r="S50" s="34">
        <f>ROUND(Q50/R50,0)</f>
        <v>1261</v>
      </c>
      <c r="T50" s="243"/>
      <c r="U50"/>
      <c r="V50"/>
      <c r="W50"/>
      <c r="X50"/>
      <c r="Y50"/>
      <c r="Z50"/>
      <c r="AA50"/>
      <c r="AB50"/>
      <c r="AC50"/>
      <c r="AD50"/>
    </row>
    <row r="51" spans="1:30" s="12" customFormat="1" ht="15" customHeight="1" x14ac:dyDescent="0.25">
      <c r="A51" s="36">
        <v>50</v>
      </c>
      <c r="B51" s="36" t="s">
        <v>1125</v>
      </c>
      <c r="C51" s="36">
        <v>48</v>
      </c>
      <c r="D51" s="36" t="s">
        <v>240</v>
      </c>
      <c r="E51" s="37">
        <v>43167</v>
      </c>
      <c r="F51" s="36" t="s">
        <v>224</v>
      </c>
      <c r="G51" s="36" t="s">
        <v>241</v>
      </c>
      <c r="H51" s="84">
        <v>71.52</v>
      </c>
      <c r="I51" s="39">
        <v>0.30299999999999999</v>
      </c>
      <c r="J51" s="85">
        <f>ROUND(H51/I51,1)</f>
        <v>236</v>
      </c>
      <c r="K51" s="266"/>
      <c r="L51" s="49"/>
      <c r="M51" s="36" t="s">
        <v>242</v>
      </c>
      <c r="N51" s="37">
        <v>43167</v>
      </c>
      <c r="O51" s="279" t="s">
        <v>57</v>
      </c>
      <c r="P51" s="24" t="s">
        <v>243</v>
      </c>
      <c r="Q51" s="32">
        <v>187.2789288766254</v>
      </c>
      <c r="R51" s="39">
        <v>0.24990000000000001</v>
      </c>
      <c r="S51" s="85">
        <f>ROUND(Q51/R51,1)</f>
        <v>749.4</v>
      </c>
      <c r="T51" s="276"/>
      <c r="U51"/>
      <c r="V51"/>
      <c r="W51"/>
      <c r="X51"/>
      <c r="Y51"/>
      <c r="Z51"/>
      <c r="AA51"/>
      <c r="AB51"/>
      <c r="AC51"/>
      <c r="AD51"/>
    </row>
    <row r="52" spans="1:30" s="12" customFormat="1" ht="15" customHeight="1" x14ac:dyDescent="0.25">
      <c r="A52" s="24">
        <v>100</v>
      </c>
      <c r="B52" s="24" t="s">
        <v>29</v>
      </c>
      <c r="C52" s="24" t="s">
        <v>29</v>
      </c>
      <c r="D52" s="24" t="s">
        <v>244</v>
      </c>
      <c r="E52" s="25">
        <v>43166</v>
      </c>
      <c r="F52" s="48" t="s">
        <v>245</v>
      </c>
      <c r="G52" s="26" t="s">
        <v>246</v>
      </c>
      <c r="H52" s="259">
        <v>155.30000000000001</v>
      </c>
      <c r="I52" s="263">
        <v>0.14280000000000001</v>
      </c>
      <c r="J52" s="86">
        <f>ROUND(H52/I52,0)</f>
        <v>1088</v>
      </c>
      <c r="K52" s="246">
        <v>1</v>
      </c>
      <c r="L52" s="49"/>
      <c r="M52" s="24" t="s">
        <v>247</v>
      </c>
      <c r="N52" s="25">
        <v>43166</v>
      </c>
      <c r="O52" s="278" t="s">
        <v>248</v>
      </c>
      <c r="P52" s="26" t="s">
        <v>249</v>
      </c>
      <c r="Q52" s="256">
        <v>1874.9522845000879</v>
      </c>
      <c r="R52" s="263">
        <v>0.28349999999999997</v>
      </c>
      <c r="S52" s="256">
        <f>ROUND(Q52/R52,0)</f>
        <v>6614</v>
      </c>
      <c r="T52" s="239">
        <v>1</v>
      </c>
      <c r="U52"/>
      <c r="V52"/>
      <c r="W52"/>
      <c r="X52"/>
      <c r="Y52"/>
      <c r="Z52"/>
      <c r="AA52"/>
      <c r="AB52"/>
      <c r="AC52"/>
      <c r="AD52"/>
    </row>
    <row r="53" spans="1:30" s="12" customFormat="1" ht="15" customHeight="1" x14ac:dyDescent="0.25">
      <c r="A53" s="24">
        <v>100</v>
      </c>
      <c r="B53" s="24" t="s">
        <v>29</v>
      </c>
      <c r="C53" s="24" t="s">
        <v>29</v>
      </c>
      <c r="D53" s="24" t="s">
        <v>250</v>
      </c>
      <c r="E53" s="25">
        <v>43166</v>
      </c>
      <c r="F53" s="56" t="s">
        <v>251</v>
      </c>
      <c r="G53" s="24" t="s">
        <v>252</v>
      </c>
      <c r="H53" s="27">
        <v>818.9</v>
      </c>
      <c r="I53" s="33">
        <v>0.31480000000000002</v>
      </c>
      <c r="J53" s="35">
        <f>ROUND(H53/I53,0)</f>
        <v>2601</v>
      </c>
      <c r="K53" s="246"/>
      <c r="L53" s="49"/>
      <c r="M53" s="24" t="s">
        <v>253</v>
      </c>
      <c r="N53" s="25">
        <v>43166</v>
      </c>
      <c r="O53" s="279" t="s">
        <v>254</v>
      </c>
      <c r="P53" s="24" t="s">
        <v>255</v>
      </c>
      <c r="Q53" s="27">
        <v>785.14349808464408</v>
      </c>
      <c r="R53" s="33">
        <v>0.24790000000000001</v>
      </c>
      <c r="S53" s="35">
        <f>ROUND(Q53/R53,0)</f>
        <v>3167</v>
      </c>
      <c r="T53" s="239"/>
      <c r="U53"/>
      <c r="V53"/>
      <c r="W53"/>
      <c r="X53"/>
      <c r="Y53"/>
      <c r="Z53"/>
      <c r="AA53"/>
      <c r="AB53"/>
      <c r="AC53"/>
      <c r="AD53"/>
    </row>
    <row r="54" spans="1:30" s="12" customFormat="1" ht="15" customHeight="1" x14ac:dyDescent="0.25">
      <c r="A54" s="36">
        <v>100</v>
      </c>
      <c r="B54" s="36" t="s">
        <v>29</v>
      </c>
      <c r="C54" s="36" t="s">
        <v>29</v>
      </c>
      <c r="D54" s="36" t="s">
        <v>256</v>
      </c>
      <c r="E54" s="37">
        <v>43166</v>
      </c>
      <c r="F54" s="88" t="s">
        <v>257</v>
      </c>
      <c r="G54" s="36" t="s">
        <v>258</v>
      </c>
      <c r="H54" s="38">
        <v>769.5</v>
      </c>
      <c r="I54" s="39">
        <v>0.2477</v>
      </c>
      <c r="J54" s="40">
        <f>ROUND(H54/I54,0)</f>
        <v>3107</v>
      </c>
      <c r="K54" s="265"/>
      <c r="L54" s="49"/>
      <c r="M54" s="36" t="s">
        <v>259</v>
      </c>
      <c r="N54" s="37">
        <v>43166</v>
      </c>
      <c r="O54" s="280" t="s">
        <v>260</v>
      </c>
      <c r="P54" s="36" t="s">
        <v>261</v>
      </c>
      <c r="Q54" s="38">
        <v>657.39604467673996</v>
      </c>
      <c r="R54" s="39">
        <v>0.32969999999999999</v>
      </c>
      <c r="S54" s="40">
        <f>ROUND(Q54/R54,0)</f>
        <v>1994</v>
      </c>
      <c r="T54" s="276"/>
      <c r="U54"/>
      <c r="V54"/>
      <c r="W54"/>
      <c r="X54"/>
      <c r="Y54"/>
      <c r="Z54"/>
      <c r="AA54"/>
      <c r="AB54"/>
      <c r="AC54"/>
      <c r="AD54"/>
    </row>
    <row r="55" spans="1:30" s="12" customFormat="1" ht="15" customHeight="1" x14ac:dyDescent="0.25">
      <c r="A55" s="26">
        <v>100</v>
      </c>
      <c r="B55" s="26" t="s">
        <v>1114</v>
      </c>
      <c r="C55" s="46">
        <v>8.3333333333333329E-2</v>
      </c>
      <c r="D55" s="26" t="s">
        <v>262</v>
      </c>
      <c r="E55" s="47">
        <v>43166</v>
      </c>
      <c r="F55" s="26" t="s">
        <v>263</v>
      </c>
      <c r="G55" s="26" t="s">
        <v>264</v>
      </c>
      <c r="H55" s="29">
        <v>9615</v>
      </c>
      <c r="I55" s="263">
        <v>0.47770000000000001</v>
      </c>
      <c r="J55" s="29">
        <f t="shared" ref="J55:J73" si="3">ROUND(H55/I55,-1)</f>
        <v>20130</v>
      </c>
      <c r="K55" s="246">
        <v>1</v>
      </c>
      <c r="L55" s="49"/>
      <c r="M55" s="26" t="s">
        <v>265</v>
      </c>
      <c r="N55" s="47">
        <v>43166</v>
      </c>
      <c r="O55" s="279" t="s">
        <v>266</v>
      </c>
      <c r="P55" s="24" t="s">
        <v>267</v>
      </c>
      <c r="Q55" s="228">
        <v>11292.299009555119</v>
      </c>
      <c r="R55" s="263">
        <v>0.43009999999999998</v>
      </c>
      <c r="S55" s="256">
        <f t="shared" ref="S55:S58" si="4">ROUND(Q55/R55,-1)</f>
        <v>26260</v>
      </c>
      <c r="T55" s="239">
        <v>1</v>
      </c>
      <c r="U55"/>
      <c r="V55"/>
      <c r="W55"/>
      <c r="X55"/>
      <c r="Y55"/>
      <c r="Z55"/>
      <c r="AA55"/>
      <c r="AB55"/>
      <c r="AC55"/>
      <c r="AD55"/>
    </row>
    <row r="56" spans="1:30" s="12" customFormat="1" ht="15" customHeight="1" x14ac:dyDescent="0.25">
      <c r="A56" s="24">
        <v>100</v>
      </c>
      <c r="B56" s="24" t="s">
        <v>1114</v>
      </c>
      <c r="C56" s="55">
        <v>8.3333333333333329E-2</v>
      </c>
      <c r="D56" s="24" t="s">
        <v>268</v>
      </c>
      <c r="E56" s="25">
        <v>43166</v>
      </c>
      <c r="F56" s="24" t="s">
        <v>269</v>
      </c>
      <c r="G56" s="24" t="s">
        <v>270</v>
      </c>
      <c r="H56" s="35">
        <v>5890</v>
      </c>
      <c r="I56" s="33">
        <v>0.25059999999999999</v>
      </c>
      <c r="J56" s="35">
        <f t="shared" si="3"/>
        <v>23500</v>
      </c>
      <c r="K56" s="246"/>
      <c r="L56" s="49"/>
      <c r="M56" s="24" t="s">
        <v>271</v>
      </c>
      <c r="N56" s="25">
        <v>43166</v>
      </c>
      <c r="O56" s="279" t="s">
        <v>272</v>
      </c>
      <c r="P56" s="24" t="s">
        <v>273</v>
      </c>
      <c r="Q56" s="228">
        <v>22206.302755091361</v>
      </c>
      <c r="R56" s="223">
        <v>0.2782</v>
      </c>
      <c r="S56" s="228">
        <f t="shared" si="4"/>
        <v>79820</v>
      </c>
      <c r="T56" s="239">
        <v>1</v>
      </c>
      <c r="U56"/>
      <c r="V56"/>
      <c r="W56"/>
      <c r="X56"/>
      <c r="Y56"/>
      <c r="Z56"/>
      <c r="AA56"/>
      <c r="AB56"/>
      <c r="AC56"/>
      <c r="AD56"/>
    </row>
    <row r="57" spans="1:30" s="12" customFormat="1" ht="15" customHeight="1" x14ac:dyDescent="0.25">
      <c r="A57" s="41">
        <v>100</v>
      </c>
      <c r="B57" s="41" t="s">
        <v>1114</v>
      </c>
      <c r="C57" s="57">
        <v>8.3333333333333329E-2</v>
      </c>
      <c r="D57" s="41" t="s">
        <v>274</v>
      </c>
      <c r="E57" s="42">
        <v>43166</v>
      </c>
      <c r="F57" s="41" t="s">
        <v>272</v>
      </c>
      <c r="G57" s="41" t="s">
        <v>275</v>
      </c>
      <c r="H57" s="45">
        <v>10730</v>
      </c>
      <c r="I57" s="44">
        <v>0.24299999999999999</v>
      </c>
      <c r="J57" s="257">
        <f t="shared" si="3"/>
        <v>44160</v>
      </c>
      <c r="K57" s="270">
        <v>1</v>
      </c>
      <c r="L57" s="49"/>
      <c r="M57" s="41" t="s">
        <v>276</v>
      </c>
      <c r="N57" s="42">
        <v>43166</v>
      </c>
      <c r="O57" s="282" t="s">
        <v>266</v>
      </c>
      <c r="P57" s="41" t="s">
        <v>277</v>
      </c>
      <c r="Q57" s="257">
        <v>6039.3003863848398</v>
      </c>
      <c r="R57" s="227">
        <v>0.1885</v>
      </c>
      <c r="S57" s="257">
        <f t="shared" si="4"/>
        <v>32040</v>
      </c>
      <c r="T57" s="275">
        <v>1</v>
      </c>
      <c r="U57"/>
      <c r="V57"/>
      <c r="W57"/>
      <c r="X57"/>
      <c r="Y57"/>
      <c r="Z57"/>
      <c r="AA57"/>
      <c r="AB57"/>
      <c r="AC57"/>
      <c r="AD57"/>
    </row>
    <row r="58" spans="1:30" s="12" customFormat="1" ht="15" customHeight="1" x14ac:dyDescent="0.25">
      <c r="A58" s="50">
        <v>100</v>
      </c>
      <c r="B58" s="50" t="s">
        <v>1115</v>
      </c>
      <c r="C58" s="59">
        <v>0.16666666666666666</v>
      </c>
      <c r="D58" s="50" t="s">
        <v>278</v>
      </c>
      <c r="E58" s="51">
        <v>43166</v>
      </c>
      <c r="F58" s="50" t="s">
        <v>279</v>
      </c>
      <c r="G58" s="50" t="s">
        <v>280</v>
      </c>
      <c r="H58" s="53">
        <v>4940</v>
      </c>
      <c r="I58" s="54">
        <v>0.18340000000000001</v>
      </c>
      <c r="J58" s="53">
        <f t="shared" si="3"/>
        <v>26940</v>
      </c>
      <c r="K58" s="246"/>
      <c r="L58" s="49"/>
      <c r="M58" s="50" t="s">
        <v>281</v>
      </c>
      <c r="N58" s="51">
        <v>43166</v>
      </c>
      <c r="O58" s="283" t="s">
        <v>282</v>
      </c>
      <c r="P58" s="50" t="s">
        <v>283</v>
      </c>
      <c r="Q58" s="53">
        <v>11083.498215408719</v>
      </c>
      <c r="R58" s="54">
        <v>0.29389999999999999</v>
      </c>
      <c r="S58" s="53">
        <f t="shared" si="4"/>
        <v>37710</v>
      </c>
      <c r="T58" s="239"/>
      <c r="U58"/>
      <c r="V58"/>
      <c r="W58"/>
      <c r="X58"/>
      <c r="Y58"/>
      <c r="Z58"/>
      <c r="AA58"/>
      <c r="AB58"/>
      <c r="AC58"/>
      <c r="AD58"/>
    </row>
    <row r="59" spans="1:30" s="12" customFormat="1" ht="15" customHeight="1" x14ac:dyDescent="0.25">
      <c r="A59" s="24">
        <v>100</v>
      </c>
      <c r="B59" s="24" t="s">
        <v>1115</v>
      </c>
      <c r="C59" s="60">
        <v>0.16666666666666666</v>
      </c>
      <c r="D59" s="24" t="s">
        <v>284</v>
      </c>
      <c r="E59" s="25">
        <v>43166</v>
      </c>
      <c r="F59" s="24" t="s">
        <v>282</v>
      </c>
      <c r="G59" s="24" t="s">
        <v>285</v>
      </c>
      <c r="H59" s="35">
        <v>6289</v>
      </c>
      <c r="I59" s="33">
        <v>0.27489999999999998</v>
      </c>
      <c r="J59" s="35">
        <f t="shared" si="3"/>
        <v>22880</v>
      </c>
      <c r="K59" s="246"/>
      <c r="L59" s="49"/>
      <c r="M59" s="24" t="s">
        <v>286</v>
      </c>
      <c r="N59" s="25">
        <v>43166</v>
      </c>
      <c r="O59" s="279" t="s">
        <v>279</v>
      </c>
      <c r="P59" s="24" t="s">
        <v>287</v>
      </c>
      <c r="Q59" s="35">
        <v>14082.712727988001</v>
      </c>
      <c r="R59" s="33">
        <v>0.13800000000000001</v>
      </c>
      <c r="S59" s="228">
        <f>ROUND(Q59/R59,-2)</f>
        <v>102000</v>
      </c>
      <c r="T59" s="239">
        <v>1</v>
      </c>
      <c r="U59"/>
      <c r="V59"/>
      <c r="W59"/>
      <c r="X59"/>
      <c r="Y59"/>
      <c r="Z59"/>
      <c r="AA59"/>
      <c r="AB59"/>
      <c r="AC59"/>
      <c r="AD59"/>
    </row>
    <row r="60" spans="1:30" s="12" customFormat="1" ht="15" customHeight="1" x14ac:dyDescent="0.25">
      <c r="A60" s="41">
        <v>100</v>
      </c>
      <c r="B60" s="41" t="s">
        <v>1115</v>
      </c>
      <c r="C60" s="61">
        <v>0.16666666666666666</v>
      </c>
      <c r="D60" s="41" t="s">
        <v>288</v>
      </c>
      <c r="E60" s="42">
        <v>43166</v>
      </c>
      <c r="F60" s="41" t="s">
        <v>282</v>
      </c>
      <c r="G60" s="41" t="s">
        <v>289</v>
      </c>
      <c r="H60" s="45">
        <v>4621</v>
      </c>
      <c r="I60" s="44">
        <v>0.30270000000000002</v>
      </c>
      <c r="J60" s="45">
        <f t="shared" si="3"/>
        <v>15270</v>
      </c>
      <c r="K60" s="269"/>
      <c r="L60" s="49"/>
      <c r="M60" s="41" t="s">
        <v>290</v>
      </c>
      <c r="N60" s="42">
        <v>43166</v>
      </c>
      <c r="O60" s="282" t="s">
        <v>291</v>
      </c>
      <c r="P60" s="41" t="s">
        <v>292</v>
      </c>
      <c r="Q60" s="45">
        <v>7679.6534297178086</v>
      </c>
      <c r="R60" s="44">
        <v>0.25269999999999998</v>
      </c>
      <c r="S60" s="45">
        <f t="shared" ref="S60" si="5">ROUND(Q60/R60,-1)</f>
        <v>30390</v>
      </c>
      <c r="T60" s="275"/>
      <c r="U60"/>
      <c r="V60"/>
      <c r="W60"/>
      <c r="X60"/>
      <c r="Y60"/>
      <c r="Z60"/>
      <c r="AA60"/>
      <c r="AB60"/>
      <c r="AC60"/>
      <c r="AD60"/>
    </row>
    <row r="61" spans="1:30" s="12" customFormat="1" ht="15" customHeight="1" x14ac:dyDescent="0.25">
      <c r="A61" s="50">
        <v>100</v>
      </c>
      <c r="B61" s="50" t="s">
        <v>1116</v>
      </c>
      <c r="C61" s="50">
        <v>0.25</v>
      </c>
      <c r="D61" s="50" t="s">
        <v>293</v>
      </c>
      <c r="E61" s="51">
        <v>43166</v>
      </c>
      <c r="F61" s="50" t="s">
        <v>294</v>
      </c>
      <c r="G61" s="50" t="s">
        <v>295</v>
      </c>
      <c r="H61" s="53">
        <v>9146</v>
      </c>
      <c r="I61" s="54">
        <v>0.43130000000000002</v>
      </c>
      <c r="J61" s="229">
        <f t="shared" si="3"/>
        <v>21210</v>
      </c>
      <c r="K61" s="246"/>
      <c r="L61" s="49"/>
      <c r="M61" s="50" t="s">
        <v>296</v>
      </c>
      <c r="N61" s="51">
        <v>43166</v>
      </c>
      <c r="O61" s="283" t="s">
        <v>297</v>
      </c>
      <c r="P61" s="50" t="s">
        <v>298</v>
      </c>
      <c r="Q61" s="53">
        <v>3263.1990748566882</v>
      </c>
      <c r="R61" s="54">
        <v>0.37530000000000002</v>
      </c>
      <c r="S61" s="53">
        <f>ROUND(Q61/R61,0)</f>
        <v>8695</v>
      </c>
      <c r="T61" s="239"/>
      <c r="U61"/>
      <c r="V61"/>
      <c r="W61"/>
      <c r="X61"/>
      <c r="Y61"/>
      <c r="Z61"/>
      <c r="AA61"/>
      <c r="AB61"/>
      <c r="AC61"/>
      <c r="AD61"/>
    </row>
    <row r="62" spans="1:30" s="12" customFormat="1" ht="15" customHeight="1" x14ac:dyDescent="0.25">
      <c r="A62" s="24">
        <v>100</v>
      </c>
      <c r="B62" s="24" t="s">
        <v>1116</v>
      </c>
      <c r="C62" s="24">
        <v>0.25</v>
      </c>
      <c r="D62" s="24" t="s">
        <v>299</v>
      </c>
      <c r="E62" s="25">
        <v>43166</v>
      </c>
      <c r="F62" s="24" t="s">
        <v>300</v>
      </c>
      <c r="G62" s="24" t="s">
        <v>301</v>
      </c>
      <c r="H62" s="35">
        <v>6924</v>
      </c>
      <c r="I62" s="223">
        <v>0.26390000000000002</v>
      </c>
      <c r="J62" s="35">
        <f t="shared" si="3"/>
        <v>26240</v>
      </c>
      <c r="K62" s="246"/>
      <c r="L62" s="49"/>
      <c r="M62" s="24" t="s">
        <v>302</v>
      </c>
      <c r="N62" s="25">
        <v>43166</v>
      </c>
      <c r="O62" s="279" t="s">
        <v>303</v>
      </c>
      <c r="P62" s="24" t="s">
        <v>304</v>
      </c>
      <c r="Q62" s="35">
        <v>4074.5717708412003</v>
      </c>
      <c r="R62" s="33">
        <v>0.2235</v>
      </c>
      <c r="S62" s="35">
        <f t="shared" ref="S62:S67" si="6">ROUND(Q62/R62,-1)</f>
        <v>18230</v>
      </c>
      <c r="T62" s="239"/>
      <c r="U62"/>
      <c r="V62"/>
      <c r="W62"/>
      <c r="X62"/>
      <c r="Y62"/>
      <c r="Z62"/>
      <c r="AA62"/>
      <c r="AB62"/>
      <c r="AC62"/>
      <c r="AD62"/>
    </row>
    <row r="63" spans="1:30" s="12" customFormat="1" ht="15" customHeight="1" x14ac:dyDescent="0.25">
      <c r="A63" s="41">
        <v>100</v>
      </c>
      <c r="B63" s="41" t="s">
        <v>1116</v>
      </c>
      <c r="C63" s="41">
        <v>0.25</v>
      </c>
      <c r="D63" s="41" t="s">
        <v>305</v>
      </c>
      <c r="E63" s="42">
        <v>43166</v>
      </c>
      <c r="F63" s="41" t="s">
        <v>300</v>
      </c>
      <c r="G63" s="41" t="s">
        <v>306</v>
      </c>
      <c r="H63" s="45">
        <v>10720</v>
      </c>
      <c r="I63" s="44">
        <v>0.41210000000000002</v>
      </c>
      <c r="J63" s="45">
        <f t="shared" si="3"/>
        <v>26010</v>
      </c>
      <c r="K63" s="269"/>
      <c r="L63" s="49"/>
      <c r="M63" s="41" t="s">
        <v>307</v>
      </c>
      <c r="N63" s="42">
        <v>43166</v>
      </c>
      <c r="O63" s="282" t="s">
        <v>308</v>
      </c>
      <c r="P63" s="41" t="s">
        <v>309</v>
      </c>
      <c r="Q63" s="45">
        <v>6157.7430785924562</v>
      </c>
      <c r="R63" s="44">
        <v>0.14330000000000001</v>
      </c>
      <c r="S63" s="45">
        <f t="shared" si="6"/>
        <v>42970</v>
      </c>
      <c r="T63" s="275"/>
      <c r="U63"/>
      <c r="V63"/>
      <c r="W63"/>
      <c r="X63"/>
      <c r="Y63"/>
      <c r="Z63"/>
      <c r="AA63"/>
      <c r="AB63"/>
      <c r="AC63"/>
      <c r="AD63"/>
    </row>
    <row r="64" spans="1:30" s="12" customFormat="1" ht="15" customHeight="1" x14ac:dyDescent="0.25">
      <c r="A64" s="50">
        <v>100</v>
      </c>
      <c r="B64" s="50" t="s">
        <v>1117</v>
      </c>
      <c r="C64" s="59">
        <v>0.33333333333333331</v>
      </c>
      <c r="D64" s="50" t="s">
        <v>310</v>
      </c>
      <c r="E64" s="51">
        <v>43166</v>
      </c>
      <c r="F64" s="50" t="s">
        <v>311</v>
      </c>
      <c r="G64" s="50" t="s">
        <v>312</v>
      </c>
      <c r="H64" s="53">
        <v>5612</v>
      </c>
      <c r="I64" s="54">
        <v>0.27489999999999998</v>
      </c>
      <c r="J64" s="53">
        <f t="shared" si="3"/>
        <v>20410</v>
      </c>
      <c r="K64" s="246"/>
      <c r="L64" s="49"/>
      <c r="M64" s="50" t="s">
        <v>313</v>
      </c>
      <c r="N64" s="51">
        <v>43166</v>
      </c>
      <c r="O64" s="283" t="s">
        <v>314</v>
      </c>
      <c r="P64" s="50" t="s">
        <v>315</v>
      </c>
      <c r="Q64" s="53">
        <v>5847.8873038088477</v>
      </c>
      <c r="R64" s="54">
        <v>0.39360000000000001</v>
      </c>
      <c r="S64" s="229">
        <f t="shared" si="6"/>
        <v>14860</v>
      </c>
      <c r="T64" s="239">
        <v>1</v>
      </c>
      <c r="U64"/>
      <c r="V64"/>
      <c r="W64"/>
      <c r="X64"/>
      <c r="Y64"/>
      <c r="Z64"/>
      <c r="AA64"/>
      <c r="AB64"/>
      <c r="AC64"/>
      <c r="AD64"/>
    </row>
    <row r="65" spans="1:30" s="12" customFormat="1" ht="15" customHeight="1" x14ac:dyDescent="0.25">
      <c r="A65" s="24">
        <v>100</v>
      </c>
      <c r="B65" s="24" t="s">
        <v>1117</v>
      </c>
      <c r="C65" s="60">
        <v>0.33333333333333331</v>
      </c>
      <c r="D65" s="24" t="s">
        <v>316</v>
      </c>
      <c r="E65" s="25">
        <v>43166</v>
      </c>
      <c r="F65" s="24" t="s">
        <v>311</v>
      </c>
      <c r="G65" s="24" t="s">
        <v>317</v>
      </c>
      <c r="H65" s="35">
        <v>4760</v>
      </c>
      <c r="I65" s="33">
        <v>0.19059999999999999</v>
      </c>
      <c r="J65" s="35">
        <f t="shared" si="3"/>
        <v>24970</v>
      </c>
      <c r="K65" s="246"/>
      <c r="L65" s="49"/>
      <c r="M65" s="24" t="s">
        <v>318</v>
      </c>
      <c r="N65" s="25">
        <v>43166</v>
      </c>
      <c r="O65" s="279" t="s">
        <v>319</v>
      </c>
      <c r="P65" s="24" t="s">
        <v>320</v>
      </c>
      <c r="Q65" s="35">
        <v>6469.0381972031191</v>
      </c>
      <c r="R65" s="33">
        <v>0.25319999999999998</v>
      </c>
      <c r="S65" s="35">
        <f t="shared" si="6"/>
        <v>25550</v>
      </c>
      <c r="T65" s="239"/>
      <c r="U65"/>
      <c r="V65"/>
      <c r="W65"/>
      <c r="X65"/>
      <c r="Y65"/>
      <c r="Z65"/>
      <c r="AA65"/>
      <c r="AB65"/>
      <c r="AC65"/>
      <c r="AD65"/>
    </row>
    <row r="66" spans="1:30" s="12" customFormat="1" ht="15" customHeight="1" x14ac:dyDescent="0.25">
      <c r="A66" s="41">
        <v>100</v>
      </c>
      <c r="B66" s="41" t="s">
        <v>1117</v>
      </c>
      <c r="C66" s="61">
        <v>0.33333333333333331</v>
      </c>
      <c r="D66" s="41" t="s">
        <v>321</v>
      </c>
      <c r="E66" s="42">
        <v>43166</v>
      </c>
      <c r="F66" s="41" t="s">
        <v>322</v>
      </c>
      <c r="G66" s="41" t="s">
        <v>323</v>
      </c>
      <c r="H66" s="45">
        <v>5165</v>
      </c>
      <c r="I66" s="44">
        <v>0.39019999999999999</v>
      </c>
      <c r="J66" s="45">
        <f t="shared" si="3"/>
        <v>13240</v>
      </c>
      <c r="K66" s="269"/>
      <c r="L66" s="49"/>
      <c r="M66" s="41" t="s">
        <v>324</v>
      </c>
      <c r="N66" s="42">
        <v>43166</v>
      </c>
      <c r="O66" s="282" t="s">
        <v>325</v>
      </c>
      <c r="P66" s="41" t="s">
        <v>326</v>
      </c>
      <c r="Q66" s="45">
        <v>9088.2607595565605</v>
      </c>
      <c r="R66" s="44">
        <v>0.35560000000000003</v>
      </c>
      <c r="S66" s="45">
        <f t="shared" si="6"/>
        <v>25560</v>
      </c>
      <c r="T66" s="275"/>
      <c r="U66"/>
      <c r="V66"/>
      <c r="W66"/>
      <c r="X66"/>
      <c r="Y66"/>
      <c r="Z66"/>
      <c r="AA66"/>
      <c r="AB66"/>
      <c r="AC66"/>
      <c r="AD66"/>
    </row>
    <row r="67" spans="1:30" s="12" customFormat="1" ht="15" customHeight="1" x14ac:dyDescent="0.25">
      <c r="A67" s="50">
        <v>100</v>
      </c>
      <c r="B67" s="50" t="s">
        <v>1118</v>
      </c>
      <c r="C67" s="50">
        <v>0.5</v>
      </c>
      <c r="D67" s="50" t="s">
        <v>327</v>
      </c>
      <c r="E67" s="51">
        <v>43166</v>
      </c>
      <c r="F67" s="50" t="s">
        <v>319</v>
      </c>
      <c r="G67" s="50" t="s">
        <v>328</v>
      </c>
      <c r="H67" s="53">
        <v>6621</v>
      </c>
      <c r="I67" s="224">
        <v>0.15229999999999999</v>
      </c>
      <c r="J67" s="53">
        <f t="shared" si="3"/>
        <v>43470</v>
      </c>
      <c r="K67" s="246"/>
      <c r="L67" s="49"/>
      <c r="M67" s="50" t="s">
        <v>329</v>
      </c>
      <c r="N67" s="51">
        <v>43166</v>
      </c>
      <c r="O67" s="283" t="s">
        <v>330</v>
      </c>
      <c r="P67" s="50" t="s">
        <v>331</v>
      </c>
      <c r="Q67" s="53">
        <v>9836.3387370004803</v>
      </c>
      <c r="R67" s="54">
        <v>0.15859999999999999</v>
      </c>
      <c r="S67" s="53">
        <f t="shared" si="6"/>
        <v>62020</v>
      </c>
      <c r="T67" s="239"/>
      <c r="U67"/>
      <c r="V67"/>
      <c r="W67"/>
      <c r="X67"/>
      <c r="Y67"/>
      <c r="Z67"/>
      <c r="AA67"/>
      <c r="AB67"/>
      <c r="AC67"/>
      <c r="AD67"/>
    </row>
    <row r="68" spans="1:30" s="12" customFormat="1" ht="15" customHeight="1" x14ac:dyDescent="0.25">
      <c r="A68" s="24">
        <v>100</v>
      </c>
      <c r="B68" s="24" t="s">
        <v>1118</v>
      </c>
      <c r="C68" s="24">
        <v>0.5</v>
      </c>
      <c r="D68" s="24" t="s">
        <v>332</v>
      </c>
      <c r="E68" s="25">
        <v>43166</v>
      </c>
      <c r="F68" s="24" t="s">
        <v>333</v>
      </c>
      <c r="G68" s="24" t="s">
        <v>334</v>
      </c>
      <c r="H68" s="228">
        <v>11240</v>
      </c>
      <c r="I68" s="33">
        <v>0.25280000000000002</v>
      </c>
      <c r="J68" s="35">
        <f t="shared" si="3"/>
        <v>44460</v>
      </c>
      <c r="K68" s="246">
        <v>1</v>
      </c>
      <c r="L68" s="49"/>
      <c r="M68" s="24" t="s">
        <v>335</v>
      </c>
      <c r="N68" s="25">
        <v>43166</v>
      </c>
      <c r="O68" s="279" t="s">
        <v>336</v>
      </c>
      <c r="P68" s="267" t="s">
        <v>1112</v>
      </c>
      <c r="Q68" s="228">
        <v>26669.256343495999</v>
      </c>
      <c r="R68" s="33">
        <v>0.187</v>
      </c>
      <c r="S68" s="35">
        <f>ROUND(Q68/R68,-2)</f>
        <v>142600</v>
      </c>
      <c r="T68" s="239" t="s">
        <v>1110</v>
      </c>
      <c r="U68"/>
      <c r="V68"/>
      <c r="W68"/>
      <c r="X68"/>
      <c r="Y68"/>
      <c r="Z68"/>
      <c r="AA68"/>
      <c r="AB68"/>
      <c r="AC68"/>
      <c r="AD68"/>
    </row>
    <row r="69" spans="1:30" s="12" customFormat="1" ht="15" customHeight="1" x14ac:dyDescent="0.25">
      <c r="A69" s="41">
        <v>100</v>
      </c>
      <c r="B69" s="41" t="s">
        <v>1118</v>
      </c>
      <c r="C69" s="41">
        <v>0.5</v>
      </c>
      <c r="D69" s="41" t="s">
        <v>337</v>
      </c>
      <c r="E69" s="42">
        <v>43166</v>
      </c>
      <c r="F69" s="41" t="s">
        <v>338</v>
      </c>
      <c r="G69" s="41" t="s">
        <v>339</v>
      </c>
      <c r="H69" s="45">
        <v>6616</v>
      </c>
      <c r="I69" s="44">
        <v>0.40239999999999998</v>
      </c>
      <c r="J69" s="257">
        <f t="shared" si="3"/>
        <v>16440</v>
      </c>
      <c r="K69" s="270">
        <v>1</v>
      </c>
      <c r="L69" s="49"/>
      <c r="M69" s="41" t="s">
        <v>340</v>
      </c>
      <c r="N69" s="42">
        <v>43166</v>
      </c>
      <c r="O69" s="282" t="s">
        <v>330</v>
      </c>
      <c r="P69" s="41" t="s">
        <v>341</v>
      </c>
      <c r="Q69" s="45">
        <v>7443.168093181368</v>
      </c>
      <c r="R69" s="44">
        <v>0.29620000000000002</v>
      </c>
      <c r="S69" s="45">
        <f t="shared" ref="S69:S83" si="7">ROUND(Q69/R69,-1)</f>
        <v>25130</v>
      </c>
      <c r="T69" s="275"/>
      <c r="U69"/>
      <c r="V69"/>
      <c r="W69"/>
      <c r="X69"/>
      <c r="Y69"/>
      <c r="Z69"/>
      <c r="AA69"/>
      <c r="AB69"/>
      <c r="AC69"/>
      <c r="AD69"/>
    </row>
    <row r="70" spans="1:30" s="12" customFormat="1" ht="15" customHeight="1" x14ac:dyDescent="0.25">
      <c r="A70" s="50">
        <v>100</v>
      </c>
      <c r="B70" s="50" t="s">
        <v>1119</v>
      </c>
      <c r="C70" s="50">
        <v>1</v>
      </c>
      <c r="D70" s="50" t="s">
        <v>342</v>
      </c>
      <c r="E70" s="51">
        <v>43166</v>
      </c>
      <c r="F70" s="50" t="s">
        <v>343</v>
      </c>
      <c r="G70" s="50" t="s">
        <v>344</v>
      </c>
      <c r="H70" s="53">
        <v>7169</v>
      </c>
      <c r="I70" s="54">
        <v>0.39860000000000001</v>
      </c>
      <c r="J70" s="53">
        <f t="shared" si="3"/>
        <v>17990</v>
      </c>
      <c r="K70" s="246"/>
      <c r="L70" s="49"/>
      <c r="M70" s="50" t="s">
        <v>345</v>
      </c>
      <c r="N70" s="51">
        <v>43166</v>
      </c>
      <c r="O70" s="283" t="s">
        <v>346</v>
      </c>
      <c r="P70" s="50" t="s">
        <v>347</v>
      </c>
      <c r="Q70" s="229">
        <v>15866.709545084479</v>
      </c>
      <c r="R70" s="224">
        <v>0.30609999999999998</v>
      </c>
      <c r="S70" s="229">
        <f t="shared" si="7"/>
        <v>51840</v>
      </c>
      <c r="T70" s="239">
        <v>1</v>
      </c>
      <c r="U70"/>
      <c r="V70"/>
      <c r="W70"/>
      <c r="X70"/>
      <c r="Y70"/>
      <c r="Z70"/>
      <c r="AA70"/>
      <c r="AB70"/>
      <c r="AC70"/>
      <c r="AD70"/>
    </row>
    <row r="71" spans="1:30" s="12" customFormat="1" ht="15" customHeight="1" x14ac:dyDescent="0.25">
      <c r="A71" s="24">
        <v>100</v>
      </c>
      <c r="B71" s="24" t="s">
        <v>1119</v>
      </c>
      <c r="C71" s="24">
        <v>1</v>
      </c>
      <c r="D71" s="24" t="s">
        <v>348</v>
      </c>
      <c r="E71" s="25">
        <v>43166</v>
      </c>
      <c r="F71" s="24" t="s">
        <v>346</v>
      </c>
      <c r="G71" s="24" t="s">
        <v>349</v>
      </c>
      <c r="H71" s="35">
        <v>9167</v>
      </c>
      <c r="I71" s="33">
        <v>0.3901</v>
      </c>
      <c r="J71" s="35">
        <f t="shared" si="3"/>
        <v>23500</v>
      </c>
      <c r="K71" s="246"/>
      <c r="L71" s="49"/>
      <c r="M71" s="24" t="s">
        <v>350</v>
      </c>
      <c r="N71" s="25">
        <v>43166</v>
      </c>
      <c r="O71" s="279" t="s">
        <v>351</v>
      </c>
      <c r="P71" s="24" t="s">
        <v>352</v>
      </c>
      <c r="Q71" s="35">
        <v>5402.5845979435126</v>
      </c>
      <c r="R71" s="33">
        <v>0.1704</v>
      </c>
      <c r="S71" s="35">
        <f t="shared" si="7"/>
        <v>31710</v>
      </c>
      <c r="T71" s="239"/>
      <c r="U71"/>
      <c r="V71"/>
      <c r="W71"/>
      <c r="X71"/>
      <c r="Y71"/>
      <c r="Z71"/>
      <c r="AA71"/>
      <c r="AB71"/>
      <c r="AC71"/>
      <c r="AD71"/>
    </row>
    <row r="72" spans="1:30" s="12" customFormat="1" ht="15" customHeight="1" x14ac:dyDescent="0.25">
      <c r="A72" s="41">
        <v>100</v>
      </c>
      <c r="B72" s="41" t="s">
        <v>1119</v>
      </c>
      <c r="C72" s="41">
        <v>1</v>
      </c>
      <c r="D72" s="41" t="s">
        <v>353</v>
      </c>
      <c r="E72" s="42">
        <v>43166</v>
      </c>
      <c r="F72" s="41" t="s">
        <v>354</v>
      </c>
      <c r="G72" s="41" t="s">
        <v>355</v>
      </c>
      <c r="H72" s="45">
        <v>8842</v>
      </c>
      <c r="I72" s="227">
        <v>0.23319999999999999</v>
      </c>
      <c r="J72" s="45">
        <f t="shared" si="3"/>
        <v>37920</v>
      </c>
      <c r="K72" s="270">
        <v>1</v>
      </c>
      <c r="L72" s="49"/>
      <c r="M72" s="41" t="s">
        <v>356</v>
      </c>
      <c r="N72" s="42">
        <v>43166</v>
      </c>
      <c r="O72" s="282" t="s">
        <v>357</v>
      </c>
      <c r="P72" s="41" t="s">
        <v>358</v>
      </c>
      <c r="Q72" s="45">
        <v>7931.7192946646956</v>
      </c>
      <c r="R72" s="44">
        <v>0.25800000000000001</v>
      </c>
      <c r="S72" s="45">
        <f t="shared" si="7"/>
        <v>30740</v>
      </c>
      <c r="T72" s="275"/>
      <c r="U72"/>
      <c r="V72"/>
      <c r="W72"/>
      <c r="X72"/>
      <c r="Y72"/>
      <c r="Z72"/>
      <c r="AA72"/>
      <c r="AB72"/>
      <c r="AC72"/>
      <c r="AD72"/>
    </row>
    <row r="73" spans="1:30" s="12" customFormat="1" ht="15" customHeight="1" x14ac:dyDescent="0.25">
      <c r="A73" s="50">
        <v>100</v>
      </c>
      <c r="B73" s="50" t="s">
        <v>1120</v>
      </c>
      <c r="C73" s="50">
        <v>2</v>
      </c>
      <c r="D73" s="50" t="s">
        <v>359</v>
      </c>
      <c r="E73" s="51">
        <v>43166</v>
      </c>
      <c r="F73" s="50" t="s">
        <v>360</v>
      </c>
      <c r="G73" s="50" t="s">
        <v>361</v>
      </c>
      <c r="H73" s="53">
        <v>8212</v>
      </c>
      <c r="I73" s="54">
        <v>0.16500000000000001</v>
      </c>
      <c r="J73" s="229">
        <f t="shared" si="3"/>
        <v>49770</v>
      </c>
      <c r="K73" s="246">
        <v>1</v>
      </c>
      <c r="L73" s="49"/>
      <c r="M73" s="50" t="s">
        <v>362</v>
      </c>
      <c r="N73" s="51">
        <v>43166</v>
      </c>
      <c r="O73" s="283" t="s">
        <v>363</v>
      </c>
      <c r="P73" s="50" t="s">
        <v>364</v>
      </c>
      <c r="Q73" s="53">
        <v>8135.4773313898395</v>
      </c>
      <c r="R73" s="54">
        <v>0.35730000000000001</v>
      </c>
      <c r="S73" s="229">
        <f t="shared" si="7"/>
        <v>22770</v>
      </c>
      <c r="T73" s="239">
        <v>1</v>
      </c>
      <c r="U73"/>
      <c r="V73"/>
      <c r="W73"/>
      <c r="X73"/>
      <c r="Y73"/>
      <c r="Z73"/>
      <c r="AA73"/>
      <c r="AB73"/>
      <c r="AC73"/>
      <c r="AD73"/>
    </row>
    <row r="74" spans="1:30" s="12" customFormat="1" ht="15" customHeight="1" x14ac:dyDescent="0.25">
      <c r="A74" s="24">
        <v>100</v>
      </c>
      <c r="B74" s="24" t="s">
        <v>1120</v>
      </c>
      <c r="C74" s="24">
        <v>2</v>
      </c>
      <c r="D74" s="24" t="s">
        <v>365</v>
      </c>
      <c r="E74" s="25">
        <v>43166</v>
      </c>
      <c r="F74" s="24" t="s">
        <v>366</v>
      </c>
      <c r="G74" s="24" t="s">
        <v>367</v>
      </c>
      <c r="H74" s="35">
        <v>4706</v>
      </c>
      <c r="I74" s="223">
        <v>0.49349999999999999</v>
      </c>
      <c r="J74" s="35">
        <f>ROUND(H74/I74,0)</f>
        <v>9536</v>
      </c>
      <c r="K74" s="246"/>
      <c r="L74" s="49"/>
      <c r="M74" s="24" t="s">
        <v>368</v>
      </c>
      <c r="N74" s="25">
        <v>43166</v>
      </c>
      <c r="O74" s="279" t="s">
        <v>363</v>
      </c>
      <c r="P74" s="24" t="s">
        <v>369</v>
      </c>
      <c r="Q74" s="35">
        <v>10819.994912428481</v>
      </c>
      <c r="R74" s="33">
        <v>0.1691</v>
      </c>
      <c r="S74" s="35">
        <f t="shared" si="7"/>
        <v>63990</v>
      </c>
      <c r="T74" s="239"/>
      <c r="U74"/>
      <c r="V74"/>
      <c r="W74"/>
      <c r="X74"/>
      <c r="Y74"/>
      <c r="Z74"/>
      <c r="AA74"/>
      <c r="AB74"/>
      <c r="AC74"/>
      <c r="AD74"/>
    </row>
    <row r="75" spans="1:30" s="12" customFormat="1" ht="15" customHeight="1" x14ac:dyDescent="0.25">
      <c r="A75" s="41">
        <v>100</v>
      </c>
      <c r="B75" s="41" t="s">
        <v>1120</v>
      </c>
      <c r="C75" s="41">
        <v>2</v>
      </c>
      <c r="D75" s="41" t="s">
        <v>370</v>
      </c>
      <c r="E75" s="42">
        <v>43166</v>
      </c>
      <c r="F75" s="41" t="s">
        <v>366</v>
      </c>
      <c r="G75" s="41" t="s">
        <v>371</v>
      </c>
      <c r="H75" s="45">
        <v>4166</v>
      </c>
      <c r="I75" s="44">
        <v>0.39760000000000001</v>
      </c>
      <c r="J75" s="45">
        <f>ROUND(H75/I75,-1)</f>
        <v>10480</v>
      </c>
      <c r="K75" s="269"/>
      <c r="L75" s="49"/>
      <c r="M75" s="41" t="s">
        <v>372</v>
      </c>
      <c r="N75" s="42">
        <v>43166</v>
      </c>
      <c r="O75" s="282" t="s">
        <v>373</v>
      </c>
      <c r="P75" s="41" t="s">
        <v>374</v>
      </c>
      <c r="Q75" s="45">
        <v>15989.326369406719</v>
      </c>
      <c r="R75" s="44">
        <v>0.39100000000000001</v>
      </c>
      <c r="S75" s="45">
        <f t="shared" si="7"/>
        <v>40890</v>
      </c>
      <c r="T75" s="275"/>
      <c r="U75"/>
      <c r="V75"/>
      <c r="W75"/>
      <c r="X75"/>
      <c r="Y75"/>
      <c r="Z75"/>
      <c r="AA75"/>
      <c r="AB75"/>
      <c r="AC75"/>
      <c r="AD75"/>
    </row>
    <row r="76" spans="1:30" s="12" customFormat="1" ht="15" customHeight="1" x14ac:dyDescent="0.25">
      <c r="A76" s="50">
        <v>100</v>
      </c>
      <c r="B76" s="50" t="s">
        <v>1121</v>
      </c>
      <c r="C76" s="50">
        <v>4</v>
      </c>
      <c r="D76" s="50" t="s">
        <v>375</v>
      </c>
      <c r="E76" s="51">
        <v>43166</v>
      </c>
      <c r="F76" s="50" t="s">
        <v>376</v>
      </c>
      <c r="G76" s="50" t="s">
        <v>377</v>
      </c>
      <c r="H76" s="53">
        <v>5601</v>
      </c>
      <c r="I76" s="54">
        <v>0.31809999999999999</v>
      </c>
      <c r="J76" s="53">
        <f>ROUND(H76/I76,-1)</f>
        <v>17610</v>
      </c>
      <c r="K76" s="246"/>
      <c r="L76" s="49"/>
      <c r="M76" s="50" t="s">
        <v>378</v>
      </c>
      <c r="N76" s="51">
        <v>43166</v>
      </c>
      <c r="O76" s="283" t="s">
        <v>379</v>
      </c>
      <c r="P76" s="50" t="s">
        <v>380</v>
      </c>
      <c r="Q76" s="53">
        <v>8992.4259896373605</v>
      </c>
      <c r="R76" s="54">
        <v>0.31469999999999998</v>
      </c>
      <c r="S76" s="53">
        <f t="shared" si="7"/>
        <v>28570</v>
      </c>
      <c r="T76" s="239"/>
      <c r="U76"/>
      <c r="V76"/>
      <c r="W76"/>
      <c r="X76"/>
      <c r="Y76"/>
      <c r="Z76"/>
      <c r="AA76"/>
      <c r="AB76"/>
      <c r="AC76"/>
      <c r="AD76"/>
    </row>
    <row r="77" spans="1:30" s="12" customFormat="1" ht="15" customHeight="1" x14ac:dyDescent="0.25">
      <c r="A77" s="24">
        <v>100</v>
      </c>
      <c r="B77" s="24" t="s">
        <v>1121</v>
      </c>
      <c r="C77" s="24">
        <v>4</v>
      </c>
      <c r="D77" s="24" t="s">
        <v>381</v>
      </c>
      <c r="E77" s="25">
        <v>43166</v>
      </c>
      <c r="F77" s="24" t="s">
        <v>382</v>
      </c>
      <c r="G77" s="24" t="s">
        <v>383</v>
      </c>
      <c r="H77" s="228">
        <v>1850</v>
      </c>
      <c r="I77" s="33">
        <v>0.23419999999999999</v>
      </c>
      <c r="J77" s="35">
        <f>ROUND(H77/I77,0)</f>
        <v>7899</v>
      </c>
      <c r="K77" s="246">
        <v>1</v>
      </c>
      <c r="L77" s="49"/>
      <c r="M77" s="24" t="s">
        <v>384</v>
      </c>
      <c r="N77" s="25">
        <v>43166</v>
      </c>
      <c r="O77" s="279" t="s">
        <v>385</v>
      </c>
      <c r="P77" s="24" t="s">
        <v>386</v>
      </c>
      <c r="Q77" s="35">
        <v>9183.421559824561</v>
      </c>
      <c r="R77" s="33">
        <v>0.25009999999999999</v>
      </c>
      <c r="S77" s="35">
        <f t="shared" si="7"/>
        <v>36720</v>
      </c>
      <c r="T77" s="239"/>
      <c r="U77"/>
      <c r="V77"/>
      <c r="W77"/>
      <c r="X77"/>
      <c r="Y77"/>
      <c r="Z77"/>
      <c r="AA77"/>
      <c r="AB77"/>
      <c r="AC77"/>
      <c r="AD77"/>
    </row>
    <row r="78" spans="1:30" s="12" customFormat="1" ht="15" customHeight="1" x14ac:dyDescent="0.25">
      <c r="A78" s="41">
        <v>100</v>
      </c>
      <c r="B78" s="41" t="s">
        <v>1121</v>
      </c>
      <c r="C78" s="41">
        <v>4</v>
      </c>
      <c r="D78" s="41" t="s">
        <v>387</v>
      </c>
      <c r="E78" s="42">
        <v>43166</v>
      </c>
      <c r="F78" s="41" t="s">
        <v>376</v>
      </c>
      <c r="G78" s="41" t="s">
        <v>388</v>
      </c>
      <c r="H78" s="45">
        <v>4674</v>
      </c>
      <c r="I78" s="44">
        <v>0.39629999999999999</v>
      </c>
      <c r="J78" s="45">
        <f>ROUND(H78/I78,-1)</f>
        <v>11790</v>
      </c>
      <c r="K78" s="269"/>
      <c r="L78" s="49"/>
      <c r="M78" s="41" t="s">
        <v>389</v>
      </c>
      <c r="N78" s="42">
        <v>43166</v>
      </c>
      <c r="O78" s="282" t="s">
        <v>390</v>
      </c>
      <c r="P78" s="41" t="s">
        <v>391</v>
      </c>
      <c r="Q78" s="45">
        <v>10434.813250076479</v>
      </c>
      <c r="R78" s="44">
        <v>0.29409999999999997</v>
      </c>
      <c r="S78" s="45">
        <f t="shared" si="7"/>
        <v>35480</v>
      </c>
      <c r="T78" s="275"/>
      <c r="U78"/>
      <c r="V78"/>
      <c r="W78"/>
      <c r="X78"/>
      <c r="Y78"/>
      <c r="Z78"/>
      <c r="AA78"/>
      <c r="AB78"/>
      <c r="AC78"/>
      <c r="AD78"/>
    </row>
    <row r="79" spans="1:30" s="12" customFormat="1" ht="15" customHeight="1" x14ac:dyDescent="0.25">
      <c r="A79" s="50">
        <v>100</v>
      </c>
      <c r="B79" s="50" t="s">
        <v>1122</v>
      </c>
      <c r="C79" s="50">
        <v>8</v>
      </c>
      <c r="D79" s="50" t="s">
        <v>392</v>
      </c>
      <c r="E79" s="51">
        <v>43166</v>
      </c>
      <c r="F79" s="50" t="s">
        <v>393</v>
      </c>
      <c r="G79" s="50" t="s">
        <v>394</v>
      </c>
      <c r="H79" s="53">
        <v>1164</v>
      </c>
      <c r="I79" s="54">
        <v>0.33989999999999998</v>
      </c>
      <c r="J79" s="229">
        <f>ROUND(H79/I79,0)</f>
        <v>3425</v>
      </c>
      <c r="K79" s="246">
        <v>1</v>
      </c>
      <c r="L79" s="49"/>
      <c r="M79" s="50" t="s">
        <v>395</v>
      </c>
      <c r="N79" s="51">
        <v>43166</v>
      </c>
      <c r="O79" s="283" t="s">
        <v>396</v>
      </c>
      <c r="P79" s="50" t="s">
        <v>397</v>
      </c>
      <c r="Q79" s="229">
        <v>2060.2343173827198</v>
      </c>
      <c r="R79" s="54">
        <v>0.12609999999999999</v>
      </c>
      <c r="S79" s="53">
        <f t="shared" si="7"/>
        <v>16340</v>
      </c>
      <c r="T79" s="239">
        <v>1</v>
      </c>
      <c r="U79"/>
      <c r="V79"/>
      <c r="W79"/>
      <c r="X79"/>
      <c r="Y79"/>
      <c r="Z79"/>
      <c r="AA79"/>
      <c r="AB79"/>
      <c r="AC79"/>
      <c r="AD79"/>
    </row>
    <row r="80" spans="1:30" s="12" customFormat="1" ht="15" customHeight="1" x14ac:dyDescent="0.25">
      <c r="A80" s="24">
        <v>100</v>
      </c>
      <c r="B80" s="24" t="s">
        <v>1122</v>
      </c>
      <c r="C80" s="24">
        <v>8</v>
      </c>
      <c r="D80" s="24" t="s">
        <v>398</v>
      </c>
      <c r="E80" s="25">
        <v>43166</v>
      </c>
      <c r="F80" s="24" t="s">
        <v>399</v>
      </c>
      <c r="G80" s="24" t="s">
        <v>400</v>
      </c>
      <c r="H80" s="35">
        <v>1894</v>
      </c>
      <c r="I80" s="33">
        <v>0.16189999999999999</v>
      </c>
      <c r="J80" s="35">
        <f>ROUND(H80/I80,-1)</f>
        <v>11700</v>
      </c>
      <c r="K80" s="246"/>
      <c r="L80" s="49"/>
      <c r="M80" s="24" t="s">
        <v>401</v>
      </c>
      <c r="N80" s="25">
        <v>43166</v>
      </c>
      <c r="O80" s="279" t="s">
        <v>402</v>
      </c>
      <c r="P80" s="24" t="s">
        <v>403</v>
      </c>
      <c r="Q80" s="228">
        <v>4370.6122109694797</v>
      </c>
      <c r="R80" s="33">
        <v>0.21240000000000001</v>
      </c>
      <c r="S80" s="35">
        <f t="shared" si="7"/>
        <v>20580</v>
      </c>
      <c r="T80" s="239">
        <v>1</v>
      </c>
      <c r="U80"/>
      <c r="V80"/>
      <c r="W80"/>
      <c r="X80"/>
      <c r="Y80"/>
      <c r="Z80"/>
      <c r="AA80"/>
      <c r="AB80"/>
      <c r="AC80"/>
      <c r="AD80"/>
    </row>
    <row r="81" spans="1:30" s="12" customFormat="1" ht="15" customHeight="1" x14ac:dyDescent="0.25">
      <c r="A81" s="41">
        <v>100</v>
      </c>
      <c r="B81" s="41" t="s">
        <v>1122</v>
      </c>
      <c r="C81" s="41">
        <v>8</v>
      </c>
      <c r="D81" s="41" t="s">
        <v>404</v>
      </c>
      <c r="E81" s="42">
        <v>43166</v>
      </c>
      <c r="F81" s="41" t="s">
        <v>393</v>
      </c>
      <c r="G81" s="41" t="s">
        <v>405</v>
      </c>
      <c r="H81" s="45">
        <v>3496</v>
      </c>
      <c r="I81" s="44">
        <v>0.3175</v>
      </c>
      <c r="J81" s="45">
        <f>ROUND(H81/I81,-1)</f>
        <v>11010</v>
      </c>
      <c r="K81" s="269"/>
      <c r="L81" s="49"/>
      <c r="M81" s="41" t="s">
        <v>406</v>
      </c>
      <c r="N81" s="42">
        <v>43166</v>
      </c>
      <c r="O81" s="282" t="s">
        <v>407</v>
      </c>
      <c r="P81" s="41" t="s">
        <v>408</v>
      </c>
      <c r="Q81" s="257">
        <v>10845.54118884028</v>
      </c>
      <c r="R81" s="44">
        <v>0.3508</v>
      </c>
      <c r="S81" s="45">
        <f t="shared" si="7"/>
        <v>30920</v>
      </c>
      <c r="T81" s="275">
        <v>1</v>
      </c>
      <c r="U81"/>
      <c r="V81"/>
      <c r="W81"/>
      <c r="X81"/>
      <c r="Y81"/>
      <c r="Z81"/>
      <c r="AA81"/>
      <c r="AB81"/>
      <c r="AC81"/>
      <c r="AD81"/>
    </row>
    <row r="82" spans="1:30" s="12" customFormat="1" ht="15" customHeight="1" x14ac:dyDescent="0.25">
      <c r="A82" s="50">
        <v>100</v>
      </c>
      <c r="B82" s="50" t="s">
        <v>1123</v>
      </c>
      <c r="C82" s="50">
        <v>12</v>
      </c>
      <c r="D82" s="50" t="s">
        <v>409</v>
      </c>
      <c r="E82" s="51">
        <v>43167</v>
      </c>
      <c r="F82" s="50" t="s">
        <v>410</v>
      </c>
      <c r="G82" s="50" t="s">
        <v>411</v>
      </c>
      <c r="H82" s="53">
        <v>1631</v>
      </c>
      <c r="I82" s="54">
        <v>0.20469999999999999</v>
      </c>
      <c r="J82" s="53">
        <f>ROUND(H82/I82,0)</f>
        <v>7968</v>
      </c>
      <c r="K82" s="246"/>
      <c r="L82" s="49"/>
      <c r="M82" s="50" t="s">
        <v>412</v>
      </c>
      <c r="N82" s="51">
        <v>43167</v>
      </c>
      <c r="O82" s="283" t="s">
        <v>410</v>
      </c>
      <c r="P82" s="50" t="s">
        <v>413</v>
      </c>
      <c r="Q82" s="53">
        <v>3281.7191134710201</v>
      </c>
      <c r="R82" s="54">
        <v>0.2306</v>
      </c>
      <c r="S82" s="53">
        <f t="shared" si="7"/>
        <v>14230</v>
      </c>
      <c r="T82" s="239"/>
      <c r="U82"/>
      <c r="V82"/>
      <c r="W82"/>
      <c r="X82"/>
      <c r="Y82"/>
      <c r="Z82"/>
      <c r="AA82"/>
      <c r="AB82"/>
      <c r="AC82"/>
      <c r="AD82"/>
    </row>
    <row r="83" spans="1:30" s="12" customFormat="1" ht="15" customHeight="1" x14ac:dyDescent="0.25">
      <c r="A83" s="24">
        <v>100</v>
      </c>
      <c r="B83" s="24" t="s">
        <v>1123</v>
      </c>
      <c r="C83" s="24">
        <v>12</v>
      </c>
      <c r="D83" s="24" t="s">
        <v>414</v>
      </c>
      <c r="E83" s="25">
        <v>43167</v>
      </c>
      <c r="F83" s="24" t="s">
        <v>415</v>
      </c>
      <c r="G83" s="24" t="s">
        <v>416</v>
      </c>
      <c r="H83" s="35">
        <v>1080</v>
      </c>
      <c r="I83" s="33">
        <v>0.30769999999999997</v>
      </c>
      <c r="J83" s="228">
        <f>ROUND(H83/I83,0)</f>
        <v>3510</v>
      </c>
      <c r="K83" s="246">
        <v>1</v>
      </c>
      <c r="L83" s="49"/>
      <c r="M83" s="24" t="s">
        <v>417</v>
      </c>
      <c r="N83" s="25">
        <v>43167</v>
      </c>
      <c r="O83" s="279" t="s">
        <v>418</v>
      </c>
      <c r="P83" s="24" t="s">
        <v>419</v>
      </c>
      <c r="Q83" s="35">
        <v>4607.5174061234602</v>
      </c>
      <c r="R83" s="33">
        <v>0.31819999999999998</v>
      </c>
      <c r="S83" s="35">
        <f t="shared" si="7"/>
        <v>14480</v>
      </c>
      <c r="T83" s="239"/>
      <c r="U83"/>
      <c r="V83"/>
      <c r="W83"/>
      <c r="X83"/>
      <c r="Y83"/>
      <c r="Z83"/>
      <c r="AA83"/>
      <c r="AB83"/>
      <c r="AC83"/>
      <c r="AD83"/>
    </row>
    <row r="84" spans="1:30" s="12" customFormat="1" ht="15" customHeight="1" x14ac:dyDescent="0.25">
      <c r="A84" s="41">
        <v>100</v>
      </c>
      <c r="B84" s="41" t="s">
        <v>1123</v>
      </c>
      <c r="C84" s="41">
        <v>12</v>
      </c>
      <c r="D84" s="41" t="s">
        <v>420</v>
      </c>
      <c r="E84" s="42">
        <v>43167</v>
      </c>
      <c r="F84" s="41" t="s">
        <v>421</v>
      </c>
      <c r="G84" s="41" t="s">
        <v>422</v>
      </c>
      <c r="H84" s="45">
        <v>1229</v>
      </c>
      <c r="I84" s="44">
        <v>0.18709999999999999</v>
      </c>
      <c r="J84" s="45">
        <f>ROUND(H84/I84,0)</f>
        <v>6569</v>
      </c>
      <c r="K84" s="268"/>
      <c r="L84" s="49"/>
      <c r="M84" s="41" t="s">
        <v>423</v>
      </c>
      <c r="N84" s="42">
        <v>43167</v>
      </c>
      <c r="O84" s="282" t="s">
        <v>424</v>
      </c>
      <c r="P84" s="41" t="s">
        <v>425</v>
      </c>
      <c r="Q84" s="257">
        <v>1735.9600407888458</v>
      </c>
      <c r="R84" s="227">
        <v>0.19420000000000001</v>
      </c>
      <c r="S84" s="257">
        <f t="shared" ref="S84:S87" si="8">ROUND(Q84/R84,0)</f>
        <v>8939</v>
      </c>
      <c r="T84" s="275">
        <v>1</v>
      </c>
      <c r="U84"/>
      <c r="V84"/>
      <c r="W84"/>
      <c r="X84"/>
      <c r="Y84"/>
      <c r="Z84"/>
      <c r="AA84"/>
      <c r="AB84"/>
      <c r="AC84"/>
      <c r="AD84"/>
    </row>
    <row r="85" spans="1:30" s="12" customFormat="1" ht="15" customHeight="1" x14ac:dyDescent="0.25">
      <c r="A85" s="50">
        <v>100</v>
      </c>
      <c r="B85" s="50" t="s">
        <v>1124</v>
      </c>
      <c r="C85" s="50">
        <v>24</v>
      </c>
      <c r="D85" s="50" t="s">
        <v>426</v>
      </c>
      <c r="E85" s="51">
        <v>43167</v>
      </c>
      <c r="F85" s="50" t="s">
        <v>427</v>
      </c>
      <c r="G85" s="50" t="s">
        <v>428</v>
      </c>
      <c r="H85" s="74">
        <v>464</v>
      </c>
      <c r="I85" s="54">
        <v>0.39489999999999997</v>
      </c>
      <c r="J85" s="34">
        <f>ROUND(H85/I85,0)</f>
        <v>1175</v>
      </c>
      <c r="K85" s="251"/>
      <c r="L85" s="49"/>
      <c r="M85" s="50" t="s">
        <v>429</v>
      </c>
      <c r="N85" s="51">
        <v>43167</v>
      </c>
      <c r="O85" s="283" t="s">
        <v>263</v>
      </c>
      <c r="P85" s="50" t="s">
        <v>430</v>
      </c>
      <c r="Q85" s="74">
        <v>490.07469642444198</v>
      </c>
      <c r="R85" s="54">
        <v>0.2009</v>
      </c>
      <c r="S85" s="90">
        <f t="shared" si="8"/>
        <v>2439</v>
      </c>
      <c r="T85" s="240"/>
      <c r="U85"/>
      <c r="V85"/>
      <c r="W85"/>
      <c r="X85"/>
      <c r="Y85"/>
      <c r="Z85"/>
      <c r="AA85"/>
      <c r="AB85"/>
      <c r="AC85"/>
      <c r="AD85"/>
    </row>
    <row r="86" spans="1:30" s="12" customFormat="1" ht="15" customHeight="1" x14ac:dyDescent="0.25">
      <c r="A86" s="24">
        <v>100</v>
      </c>
      <c r="B86" s="24" t="s">
        <v>1124</v>
      </c>
      <c r="C86" s="24">
        <v>24</v>
      </c>
      <c r="D86" s="24" t="s">
        <v>431</v>
      </c>
      <c r="E86" s="25">
        <v>43167</v>
      </c>
      <c r="F86" s="24" t="s">
        <v>432</v>
      </c>
      <c r="G86" s="24" t="s">
        <v>433</v>
      </c>
      <c r="H86" s="32">
        <v>162.1</v>
      </c>
      <c r="I86" s="33">
        <v>0.43059999999999998</v>
      </c>
      <c r="J86" s="32">
        <f>ROUND(H86/I86,1)</f>
        <v>376.5</v>
      </c>
      <c r="K86" s="251"/>
      <c r="L86" s="49"/>
      <c r="M86" s="24" t="s">
        <v>434</v>
      </c>
      <c r="N86" s="25">
        <v>43167</v>
      </c>
      <c r="O86" s="279" t="s">
        <v>269</v>
      </c>
      <c r="P86" s="24" t="s">
        <v>435</v>
      </c>
      <c r="Q86" s="32">
        <v>428.96399105047402</v>
      </c>
      <c r="R86" s="33">
        <v>0.26879999999999998</v>
      </c>
      <c r="S86" s="34">
        <f t="shared" si="8"/>
        <v>1596</v>
      </c>
      <c r="T86" s="240"/>
      <c r="U86"/>
      <c r="V86"/>
      <c r="W86"/>
      <c r="X86"/>
      <c r="Y86"/>
      <c r="Z86"/>
      <c r="AA86"/>
      <c r="AB86"/>
      <c r="AC86"/>
      <c r="AD86"/>
    </row>
    <row r="87" spans="1:30" s="12" customFormat="1" ht="15" customHeight="1" x14ac:dyDescent="0.25">
      <c r="A87" s="41">
        <v>100</v>
      </c>
      <c r="B87" s="41" t="s">
        <v>1124</v>
      </c>
      <c r="C87" s="41">
        <v>24</v>
      </c>
      <c r="D87" s="41" t="s">
        <v>436</v>
      </c>
      <c r="E87" s="42">
        <v>43167</v>
      </c>
      <c r="F87" s="41" t="s">
        <v>427</v>
      </c>
      <c r="G87" s="41" t="s">
        <v>437</v>
      </c>
      <c r="H87" s="43">
        <v>820.5</v>
      </c>
      <c r="I87" s="44">
        <v>0.4924</v>
      </c>
      <c r="J87" s="45">
        <f>ROUND(H87/I87,0)</f>
        <v>1666</v>
      </c>
      <c r="K87" s="269"/>
      <c r="L87" s="49"/>
      <c r="M87" s="41" t="s">
        <v>438</v>
      </c>
      <c r="N87" s="42">
        <v>43167</v>
      </c>
      <c r="O87" s="282" t="s">
        <v>439</v>
      </c>
      <c r="P87" s="41" t="s">
        <v>440</v>
      </c>
      <c r="Q87" s="77">
        <v>436.13633037858796</v>
      </c>
      <c r="R87" s="44">
        <v>0.14560000000000001</v>
      </c>
      <c r="S87" s="79">
        <f t="shared" si="8"/>
        <v>2995</v>
      </c>
      <c r="T87" s="275"/>
      <c r="U87"/>
      <c r="V87"/>
      <c r="W87"/>
      <c r="X87"/>
      <c r="Y87"/>
      <c r="Z87"/>
      <c r="AA87"/>
      <c r="AB87"/>
      <c r="AC87"/>
      <c r="AD87"/>
    </row>
    <row r="88" spans="1:30" s="12" customFormat="1" ht="15" customHeight="1" x14ac:dyDescent="0.25">
      <c r="A88" s="50">
        <v>100</v>
      </c>
      <c r="B88" s="50" t="s">
        <v>1125</v>
      </c>
      <c r="C88" s="50">
        <v>48</v>
      </c>
      <c r="D88" s="50" t="s">
        <v>441</v>
      </c>
      <c r="E88" s="51">
        <v>43167</v>
      </c>
      <c r="F88" s="50" t="s">
        <v>432</v>
      </c>
      <c r="G88" s="50" t="s">
        <v>442</v>
      </c>
      <c r="H88" s="91">
        <v>89.02</v>
      </c>
      <c r="I88" s="54">
        <v>0.17780000000000001</v>
      </c>
      <c r="J88" s="74">
        <f>ROUND(H88/I88,1)</f>
        <v>500.7</v>
      </c>
      <c r="K88" s="251"/>
      <c r="L88" s="49"/>
      <c r="M88" s="50" t="s">
        <v>443</v>
      </c>
      <c r="N88" s="51">
        <v>43167</v>
      </c>
      <c r="O88" s="283" t="s">
        <v>444</v>
      </c>
      <c r="P88" s="50" t="s">
        <v>445</v>
      </c>
      <c r="Q88" s="74">
        <v>148.17828930305981</v>
      </c>
      <c r="R88" s="54">
        <v>0.16850000000000001</v>
      </c>
      <c r="S88" s="74">
        <f>ROUND(Q88/R88,1)</f>
        <v>879.4</v>
      </c>
      <c r="T88" s="241"/>
      <c r="U88"/>
      <c r="V88"/>
      <c r="W88"/>
      <c r="X88"/>
      <c r="Y88"/>
      <c r="Z88"/>
      <c r="AA88"/>
      <c r="AB88"/>
      <c r="AC88"/>
      <c r="AD88"/>
    </row>
    <row r="89" spans="1:30" s="12" customFormat="1" ht="15" customHeight="1" x14ac:dyDescent="0.25">
      <c r="A89" s="24">
        <v>100</v>
      </c>
      <c r="B89" s="24" t="s">
        <v>1125</v>
      </c>
      <c r="C89" s="24">
        <v>48</v>
      </c>
      <c r="D89" s="24" t="s">
        <v>446</v>
      </c>
      <c r="E89" s="25">
        <v>43167</v>
      </c>
      <c r="F89" s="24" t="s">
        <v>447</v>
      </c>
      <c r="G89" s="24" t="s">
        <v>448</v>
      </c>
      <c r="H89" s="82">
        <v>95.6</v>
      </c>
      <c r="I89" s="33">
        <v>0.35060000000000002</v>
      </c>
      <c r="J89" s="32">
        <f>ROUND(H89/I89,1)</f>
        <v>272.7</v>
      </c>
      <c r="K89" s="251"/>
      <c r="L89" s="49"/>
      <c r="M89" s="24" t="s">
        <v>449</v>
      </c>
      <c r="N89" s="25">
        <v>43167</v>
      </c>
      <c r="O89" s="279" t="s">
        <v>444</v>
      </c>
      <c r="P89" s="24" t="s">
        <v>450</v>
      </c>
      <c r="Q89" s="32">
        <v>267.576979347688</v>
      </c>
      <c r="R89" s="33">
        <v>0.20519999999999999</v>
      </c>
      <c r="S89" s="34">
        <f t="shared" ref="S89" si="9">ROUND(Q89/R89,0)</f>
        <v>1304</v>
      </c>
      <c r="T89" s="240"/>
      <c r="U89"/>
      <c r="V89"/>
      <c r="W89"/>
      <c r="X89"/>
      <c r="Y89"/>
      <c r="Z89"/>
      <c r="AA89"/>
      <c r="AB89"/>
      <c r="AC89"/>
      <c r="AD89"/>
    </row>
    <row r="90" spans="1:30" s="12" customFormat="1" ht="15" customHeight="1" x14ac:dyDescent="0.25">
      <c r="A90" s="36">
        <v>100</v>
      </c>
      <c r="B90" s="36" t="s">
        <v>1125</v>
      </c>
      <c r="C90" s="36">
        <v>48</v>
      </c>
      <c r="D90" s="36" t="s">
        <v>451</v>
      </c>
      <c r="E90" s="37">
        <v>43167</v>
      </c>
      <c r="F90" s="36" t="s">
        <v>447</v>
      </c>
      <c r="G90" s="36" t="s">
        <v>452</v>
      </c>
      <c r="H90" s="264">
        <v>200</v>
      </c>
      <c r="I90" s="39">
        <v>0.24959999999999999</v>
      </c>
      <c r="J90" s="85">
        <f>ROUND(H90/I90,1)</f>
        <v>801.3</v>
      </c>
      <c r="K90" s="236">
        <v>1</v>
      </c>
      <c r="L90" s="49"/>
      <c r="M90" s="36" t="s">
        <v>453</v>
      </c>
      <c r="N90" s="37">
        <v>43167</v>
      </c>
      <c r="O90" s="280" t="s">
        <v>439</v>
      </c>
      <c r="P90" s="36" t="s">
        <v>454</v>
      </c>
      <c r="Q90" s="85">
        <v>212.77046936141801</v>
      </c>
      <c r="R90" s="39">
        <v>0.2114</v>
      </c>
      <c r="S90" s="85">
        <f>ROUND(Q90/R90,1)</f>
        <v>1006.5</v>
      </c>
      <c r="T90" s="242"/>
      <c r="U90"/>
      <c r="V90"/>
      <c r="W90"/>
      <c r="X90"/>
      <c r="Y90"/>
      <c r="Z90"/>
      <c r="AA90"/>
      <c r="AB90"/>
      <c r="AC90"/>
      <c r="AD90"/>
    </row>
    <row r="91" spans="1:30" s="12" customFormat="1" ht="8.25" customHeight="1" x14ac:dyDescent="0.25">
      <c r="A91" s="24"/>
      <c r="B91" s="24"/>
      <c r="C91" s="24"/>
      <c r="D91" s="25"/>
      <c r="E91" s="24"/>
      <c r="F91" s="24"/>
      <c r="G91" s="92"/>
      <c r="H91" s="93"/>
      <c r="I91" s="92"/>
      <c r="J91" s="252"/>
      <c r="K91" s="94"/>
      <c r="L91" s="24"/>
      <c r="M91" s="25"/>
      <c r="N91" s="56"/>
      <c r="O91" s="24"/>
      <c r="P91" s="92"/>
      <c r="Q91" s="93"/>
      <c r="R91" s="92"/>
      <c r="S91" s="92"/>
      <c r="T91"/>
      <c r="V91"/>
      <c r="W91"/>
      <c r="X91"/>
      <c r="Y91"/>
      <c r="Z91"/>
      <c r="AA91"/>
      <c r="AB91"/>
      <c r="AC91"/>
    </row>
    <row r="92" spans="1:30" ht="17.25" customHeight="1" x14ac:dyDescent="0.25">
      <c r="A92" s="11" t="s">
        <v>455</v>
      </c>
      <c r="B92" s="95"/>
      <c r="C92" s="24"/>
      <c r="D92" s="24"/>
      <c r="E92" s="96"/>
      <c r="F92" s="56"/>
      <c r="G92" s="97"/>
      <c r="H92" s="97"/>
      <c r="I92" s="98"/>
      <c r="J92" s="253"/>
    </row>
    <row r="93" spans="1:30" ht="17.25" customHeight="1" x14ac:dyDescent="0.25">
      <c r="A93" s="99" t="s">
        <v>456</v>
      </c>
      <c r="B93" s="95"/>
      <c r="C93" s="24"/>
      <c r="D93" s="24"/>
      <c r="E93" s="96"/>
      <c r="F93" s="56"/>
      <c r="G93" s="97"/>
      <c r="H93" s="97"/>
      <c r="I93" s="98"/>
      <c r="J93" s="253"/>
    </row>
    <row r="94" spans="1:30" ht="17.25" customHeight="1" x14ac:dyDescent="0.25">
      <c r="A94" s="99" t="s">
        <v>1109</v>
      </c>
      <c r="B94" s="95"/>
      <c r="C94" s="24"/>
      <c r="D94" s="24"/>
      <c r="E94" s="96"/>
      <c r="F94" s="56"/>
      <c r="G94" s="97"/>
      <c r="H94" s="97"/>
      <c r="I94" s="98"/>
      <c r="J94" s="253"/>
    </row>
    <row r="95" spans="1:30" ht="17.25" customHeight="1" x14ac:dyDescent="0.25">
      <c r="A95" s="235" t="s">
        <v>1107</v>
      </c>
      <c r="B95" s="95"/>
      <c r="C95" s="24"/>
      <c r="D95" s="24"/>
      <c r="E95" s="96"/>
      <c r="F95" s="56"/>
      <c r="G95" s="97"/>
      <c r="H95" s="97"/>
      <c r="I95" s="98"/>
      <c r="J95" s="253"/>
    </row>
    <row r="96" spans="1:30" ht="14.25" customHeight="1" x14ac:dyDescent="0.25">
      <c r="A96" s="235" t="s">
        <v>1111</v>
      </c>
      <c r="B96" s="100"/>
      <c r="C96" s="100"/>
      <c r="D96" s="100"/>
      <c r="E96" s="100"/>
      <c r="F96" s="100"/>
      <c r="G96" s="97"/>
      <c r="H96" s="97"/>
      <c r="I96" s="98"/>
      <c r="J96" s="253"/>
    </row>
    <row r="97" spans="1:6" x14ac:dyDescent="0.25">
      <c r="F97" s="101"/>
    </row>
    <row r="98" spans="1:6" x14ac:dyDescent="0.25">
      <c r="B98" s="10" t="s">
        <v>905</v>
      </c>
      <c r="C98" s="12" t="s">
        <v>1126</v>
      </c>
      <c r="D98" s="12"/>
      <c r="E98" s="12"/>
    </row>
    <row r="99" spans="1:6" x14ac:dyDescent="0.25">
      <c r="B99" s="102" t="s">
        <v>1104</v>
      </c>
      <c r="C99" s="221">
        <v>43682</v>
      </c>
      <c r="D99" s="221"/>
    </row>
    <row r="100" spans="1:6" x14ac:dyDescent="0.25">
      <c r="A100" s="104"/>
      <c r="B100" s="10" t="s">
        <v>906</v>
      </c>
      <c r="C100" s="11" t="s">
        <v>907</v>
      </c>
      <c r="D100" s="222"/>
    </row>
    <row r="102" spans="1:6" x14ac:dyDescent="0.25">
      <c r="A102" s="104"/>
      <c r="B102" s="10" t="s">
        <v>457</v>
      </c>
      <c r="C102" s="9" t="s">
        <v>1134</v>
      </c>
      <c r="D102" s="11"/>
    </row>
    <row r="103" spans="1:6" x14ac:dyDescent="0.25">
      <c r="B103" s="102" t="s">
        <v>1104</v>
      </c>
      <c r="C103" s="300">
        <v>43684</v>
      </c>
      <c r="D103" s="11"/>
    </row>
    <row r="104" spans="1:6" x14ac:dyDescent="0.25">
      <c r="B104" s="225" t="s">
        <v>1132</v>
      </c>
      <c r="C104" s="226" t="s">
        <v>1128</v>
      </c>
    </row>
  </sheetData>
  <pageMargins left="0.25" right="0.25" top="0.75" bottom="0.75" header="0.3" footer="0.3"/>
  <pageSetup scale="53" fitToHeight="0" orientation="landscape" r:id="rId1"/>
  <headerFooter>
    <oddFooter>&amp;LCHEM13751 &amp;A&amp;RPage &amp;P of &amp;N</oddFooter>
  </headerFooter>
  <ignoredErrors>
    <ignoredError sqref="O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94271-C6EC-471E-BA2F-45D0F25FE717}">
  <sheetPr>
    <pageSetUpPr fitToPage="1"/>
  </sheetPr>
  <dimension ref="A1:Z105"/>
  <sheetViews>
    <sheetView workbookViewId="0">
      <selection activeCell="F3" sqref="F3"/>
    </sheetView>
  </sheetViews>
  <sheetFormatPr defaultRowHeight="15" x14ac:dyDescent="0.25"/>
  <cols>
    <col min="1" max="1" width="15.7109375" style="2" customWidth="1"/>
    <col min="2" max="5" width="11.7109375" style="2" customWidth="1"/>
    <col min="6" max="6" width="12.7109375" style="2" customWidth="1"/>
    <col min="7" max="7" width="15.7109375" style="2" customWidth="1"/>
    <col min="8" max="8" width="12.7109375" style="2" customWidth="1"/>
    <col min="9" max="9" width="2.7109375" style="2" customWidth="1"/>
    <col min="10" max="10" width="11.7109375" style="105" customWidth="1"/>
    <col min="11" max="11" width="11.7109375" customWidth="1"/>
    <col min="12" max="12" width="12.7109375" customWidth="1"/>
    <col min="13" max="13" width="14.7109375" customWidth="1"/>
    <col min="14" max="14" width="12.7109375" customWidth="1"/>
    <col min="15" max="15" width="10.7109375" customWidth="1"/>
  </cols>
  <sheetData>
    <row r="1" spans="1:14" x14ac:dyDescent="0.25">
      <c r="A1" s="1"/>
      <c r="B1" s="1"/>
      <c r="F1" s="3" t="s">
        <v>0</v>
      </c>
      <c r="G1" s="5"/>
      <c r="H1" s="5"/>
    </row>
    <row r="2" spans="1:14" ht="15.75" thickBot="1" x14ac:dyDescent="0.3">
      <c r="A2" s="1"/>
      <c r="B2" s="1"/>
      <c r="C2" s="1"/>
      <c r="D2" s="1"/>
      <c r="E2" s="1"/>
      <c r="F2" s="1"/>
      <c r="G2" s="5"/>
      <c r="H2" s="5"/>
    </row>
    <row r="3" spans="1:14" ht="16.5" thickBot="1" x14ac:dyDescent="0.3">
      <c r="A3" s="1"/>
      <c r="B3" s="1"/>
      <c r="D3" s="5"/>
      <c r="E3" s="6"/>
      <c r="F3" s="301" t="s">
        <v>1135</v>
      </c>
    </row>
    <row r="4" spans="1:14" x14ac:dyDescent="0.25">
      <c r="A4" s="1"/>
      <c r="B4" s="1"/>
      <c r="C4" s="1"/>
      <c r="F4" s="7"/>
      <c r="G4" s="5"/>
      <c r="H4" s="5"/>
      <c r="I4" s="10"/>
      <c r="J4" s="106"/>
    </row>
    <row r="5" spans="1:14" x14ac:dyDescent="0.25">
      <c r="C5" s="10" t="s">
        <v>1</v>
      </c>
      <c r="D5" s="254" t="s">
        <v>458</v>
      </c>
      <c r="E5" s="9"/>
      <c r="J5" s="10" t="s">
        <v>3</v>
      </c>
      <c r="K5" s="254" t="s">
        <v>1103</v>
      </c>
    </row>
    <row r="6" spans="1:14" x14ac:dyDescent="0.25">
      <c r="C6" s="10" t="s">
        <v>4</v>
      </c>
      <c r="D6" s="254" t="s">
        <v>5</v>
      </c>
      <c r="E6" s="9"/>
      <c r="J6" s="10" t="s">
        <v>6</v>
      </c>
      <c r="K6" s="254" t="s">
        <v>7</v>
      </c>
    </row>
    <row r="7" spans="1:14" x14ac:dyDescent="0.25">
      <c r="C7" s="10" t="s">
        <v>8</v>
      </c>
      <c r="D7" s="254" t="s">
        <v>9</v>
      </c>
      <c r="E7" s="11"/>
      <c r="J7" s="10" t="s">
        <v>10</v>
      </c>
      <c r="K7" s="255" t="s">
        <v>11</v>
      </c>
    </row>
    <row r="8" spans="1:14" x14ac:dyDescent="0.25">
      <c r="C8" s="10" t="s">
        <v>12</v>
      </c>
      <c r="D8" s="295" t="s">
        <v>459</v>
      </c>
      <c r="E8" s="3"/>
      <c r="J8" s="10" t="s">
        <v>14</v>
      </c>
      <c r="K8" s="254" t="s">
        <v>15</v>
      </c>
    </row>
    <row r="9" spans="1:14" x14ac:dyDescent="0.25">
      <c r="C9" s="10" t="s">
        <v>460</v>
      </c>
      <c r="D9" s="277" t="s">
        <v>17</v>
      </c>
      <c r="E9"/>
    </row>
    <row r="10" spans="1:14" x14ac:dyDescent="0.25">
      <c r="C10" s="10"/>
      <c r="D10" s="107"/>
      <c r="E10"/>
    </row>
    <row r="11" spans="1:14" x14ac:dyDescent="0.25">
      <c r="D11" s="13" t="s">
        <v>18</v>
      </c>
      <c r="E11" s="14"/>
      <c r="F11" s="14"/>
      <c r="G11" s="108"/>
      <c r="H11" s="109" t="s">
        <v>461</v>
      </c>
      <c r="I11" s="15"/>
      <c r="J11" s="16" t="s">
        <v>19</v>
      </c>
      <c r="K11" s="17"/>
      <c r="L11" s="17"/>
      <c r="M11" s="17"/>
      <c r="N11" s="18"/>
    </row>
    <row r="12" spans="1:14" ht="45.95" customHeight="1" x14ac:dyDescent="0.25">
      <c r="A12" s="19" t="s">
        <v>20</v>
      </c>
      <c r="B12" s="19" t="s">
        <v>1113</v>
      </c>
      <c r="C12" s="19" t="s">
        <v>21</v>
      </c>
      <c r="D12" s="19" t="s">
        <v>22</v>
      </c>
      <c r="E12" s="19" t="s">
        <v>23</v>
      </c>
      <c r="F12" s="19" t="s">
        <v>462</v>
      </c>
      <c r="G12" s="19" t="s">
        <v>25</v>
      </c>
      <c r="H12" s="110" t="s">
        <v>463</v>
      </c>
      <c r="I12" s="23"/>
      <c r="J12" s="19" t="s">
        <v>22</v>
      </c>
      <c r="K12" s="19" t="s">
        <v>23</v>
      </c>
      <c r="L12" s="19" t="s">
        <v>462</v>
      </c>
      <c r="M12" s="19" t="s">
        <v>25</v>
      </c>
      <c r="N12" s="110" t="s">
        <v>463</v>
      </c>
    </row>
    <row r="13" spans="1:14" s="12" customFormat="1" ht="15" customHeight="1" x14ac:dyDescent="0.25">
      <c r="A13" s="24">
        <v>0</v>
      </c>
      <c r="B13" s="24" t="s">
        <v>464</v>
      </c>
      <c r="C13" s="24" t="s">
        <v>464</v>
      </c>
      <c r="D13" s="24" t="s">
        <v>129</v>
      </c>
      <c r="E13" s="25">
        <v>43160</v>
      </c>
      <c r="F13" s="24" t="s">
        <v>465</v>
      </c>
      <c r="G13" s="26" t="s">
        <v>466</v>
      </c>
      <c r="H13" s="111" t="s">
        <v>467</v>
      </c>
      <c r="I13" s="30"/>
      <c r="J13" s="24" t="s">
        <v>56</v>
      </c>
      <c r="K13" s="25">
        <v>43160</v>
      </c>
      <c r="L13" s="24" t="s">
        <v>468</v>
      </c>
      <c r="M13" s="24" t="s">
        <v>469</v>
      </c>
      <c r="N13" s="111" t="s">
        <v>467</v>
      </c>
    </row>
    <row r="14" spans="1:14" s="12" customFormat="1" ht="15" customHeight="1" x14ac:dyDescent="0.25">
      <c r="A14" s="24">
        <v>0</v>
      </c>
      <c r="B14" s="24" t="s">
        <v>464</v>
      </c>
      <c r="C14" s="24" t="s">
        <v>464</v>
      </c>
      <c r="D14" s="24" t="s">
        <v>250</v>
      </c>
      <c r="E14" s="25">
        <v>43160</v>
      </c>
      <c r="F14" s="24" t="s">
        <v>470</v>
      </c>
      <c r="G14" s="24" t="s">
        <v>471</v>
      </c>
      <c r="H14" s="112" t="s">
        <v>467</v>
      </c>
      <c r="I14" s="30"/>
      <c r="J14" s="24" t="s">
        <v>104</v>
      </c>
      <c r="K14" s="25">
        <v>43160</v>
      </c>
      <c r="L14" s="24" t="s">
        <v>472</v>
      </c>
      <c r="M14" s="24" t="s">
        <v>473</v>
      </c>
      <c r="N14" s="112" t="s">
        <v>467</v>
      </c>
    </row>
    <row r="15" spans="1:14" s="12" customFormat="1" ht="15" customHeight="1" x14ac:dyDescent="0.25">
      <c r="A15" s="36">
        <v>0</v>
      </c>
      <c r="B15" s="36" t="s">
        <v>464</v>
      </c>
      <c r="C15" s="36" t="s">
        <v>464</v>
      </c>
      <c r="D15" s="36" t="s">
        <v>256</v>
      </c>
      <c r="E15" s="37">
        <v>43160</v>
      </c>
      <c r="F15" s="36" t="s">
        <v>474</v>
      </c>
      <c r="G15" s="36" t="s">
        <v>475</v>
      </c>
      <c r="H15" s="112" t="s">
        <v>467</v>
      </c>
      <c r="I15" s="30"/>
      <c r="J15" s="36" t="s">
        <v>281</v>
      </c>
      <c r="K15" s="37">
        <v>43160</v>
      </c>
      <c r="L15" s="36" t="s">
        <v>476</v>
      </c>
      <c r="M15" s="36" t="s">
        <v>477</v>
      </c>
      <c r="N15" s="113" t="s">
        <v>467</v>
      </c>
    </row>
    <row r="16" spans="1:14" s="12" customFormat="1" ht="15" customHeight="1" x14ac:dyDescent="0.25">
      <c r="A16" s="24">
        <v>50</v>
      </c>
      <c r="B16" s="24" t="s">
        <v>29</v>
      </c>
      <c r="C16" s="24" t="s">
        <v>29</v>
      </c>
      <c r="D16" s="24" t="s">
        <v>30</v>
      </c>
      <c r="E16" s="25">
        <v>43166</v>
      </c>
      <c r="F16" s="24" t="s">
        <v>478</v>
      </c>
      <c r="G16" s="26" t="s">
        <v>479</v>
      </c>
      <c r="H16" s="114">
        <v>18.670000000000002</v>
      </c>
      <c r="I16" s="49"/>
      <c r="J16" s="24" t="s">
        <v>33</v>
      </c>
      <c r="K16" s="25">
        <v>43166</v>
      </c>
      <c r="L16" s="24" t="s">
        <v>480</v>
      </c>
      <c r="M16" s="24" t="s">
        <v>481</v>
      </c>
      <c r="N16" s="112">
        <v>11.240527433814799</v>
      </c>
    </row>
    <row r="17" spans="1:14" s="12" customFormat="1" ht="15" customHeight="1" x14ac:dyDescent="0.25">
      <c r="A17" s="24">
        <v>50</v>
      </c>
      <c r="B17" s="24" t="s">
        <v>29</v>
      </c>
      <c r="C17" s="24" t="s">
        <v>29</v>
      </c>
      <c r="D17" s="24" t="s">
        <v>36</v>
      </c>
      <c r="E17" s="25">
        <v>43166</v>
      </c>
      <c r="F17" s="24" t="s">
        <v>478</v>
      </c>
      <c r="G17" s="24" t="s">
        <v>482</v>
      </c>
      <c r="H17" s="115">
        <v>15.71</v>
      </c>
      <c r="I17" s="49"/>
      <c r="J17" s="24" t="s">
        <v>39</v>
      </c>
      <c r="K17" s="25">
        <v>43166</v>
      </c>
      <c r="L17" s="24" t="s">
        <v>483</v>
      </c>
      <c r="M17" s="24" t="s">
        <v>484</v>
      </c>
      <c r="N17" s="116">
        <v>8.3095853849173906</v>
      </c>
    </row>
    <row r="18" spans="1:14" s="12" customFormat="1" ht="15" customHeight="1" x14ac:dyDescent="0.25">
      <c r="A18" s="36">
        <v>50</v>
      </c>
      <c r="B18" s="36" t="s">
        <v>29</v>
      </c>
      <c r="C18" s="36" t="s">
        <v>29</v>
      </c>
      <c r="D18" s="36" t="s">
        <v>42</v>
      </c>
      <c r="E18" s="37">
        <v>43166</v>
      </c>
      <c r="F18" s="36" t="s">
        <v>485</v>
      </c>
      <c r="G18" s="36" t="s">
        <v>486</v>
      </c>
      <c r="H18" s="117">
        <v>17.73</v>
      </c>
      <c r="I18" s="49"/>
      <c r="J18" s="36" t="s">
        <v>45</v>
      </c>
      <c r="K18" s="37">
        <v>43166</v>
      </c>
      <c r="L18" s="36" t="s">
        <v>487</v>
      </c>
      <c r="M18" s="36" t="s">
        <v>488</v>
      </c>
      <c r="N18" s="118">
        <v>9.9788488847512102</v>
      </c>
    </row>
    <row r="19" spans="1:14" s="12" customFormat="1" ht="15" customHeight="1" x14ac:dyDescent="0.25">
      <c r="A19" s="26">
        <v>50</v>
      </c>
      <c r="B19" s="26" t="s">
        <v>1114</v>
      </c>
      <c r="C19" s="119">
        <v>8.3333333333333329E-2</v>
      </c>
      <c r="D19" s="26" t="s">
        <v>47</v>
      </c>
      <c r="E19" s="47">
        <v>43166</v>
      </c>
      <c r="F19" s="48" t="s">
        <v>489</v>
      </c>
      <c r="G19" s="26" t="s">
        <v>490</v>
      </c>
      <c r="H19" s="114">
        <v>152.5</v>
      </c>
      <c r="I19" s="49"/>
      <c r="J19" s="24" t="s">
        <v>50</v>
      </c>
      <c r="K19" s="25">
        <v>43166</v>
      </c>
      <c r="L19" s="56" t="s">
        <v>489</v>
      </c>
      <c r="M19" s="24" t="s">
        <v>491</v>
      </c>
      <c r="N19" s="27">
        <v>327.97740819948399</v>
      </c>
    </row>
    <row r="20" spans="1:14" s="12" customFormat="1" ht="15" customHeight="1" x14ac:dyDescent="0.25">
      <c r="A20" s="24">
        <v>50</v>
      </c>
      <c r="B20" s="24" t="s">
        <v>1114</v>
      </c>
      <c r="C20" s="120">
        <v>8.3333333333333329E-2</v>
      </c>
      <c r="D20" s="24" t="s">
        <v>53</v>
      </c>
      <c r="E20" s="25">
        <v>43166</v>
      </c>
      <c r="F20" s="56" t="s">
        <v>489</v>
      </c>
      <c r="G20" s="24" t="s">
        <v>492</v>
      </c>
      <c r="H20" s="115">
        <v>188.6</v>
      </c>
      <c r="I20" s="49"/>
      <c r="J20" s="24" t="s">
        <v>56</v>
      </c>
      <c r="K20" s="25">
        <v>43166</v>
      </c>
      <c r="L20" s="56" t="s">
        <v>489</v>
      </c>
      <c r="M20" s="24" t="s">
        <v>493</v>
      </c>
      <c r="N20" s="27">
        <v>243.415811107666</v>
      </c>
    </row>
    <row r="21" spans="1:14" s="12" customFormat="1" ht="15" customHeight="1" x14ac:dyDescent="0.25">
      <c r="A21" s="41">
        <v>50</v>
      </c>
      <c r="B21" s="41" t="s">
        <v>1114</v>
      </c>
      <c r="C21" s="121">
        <v>8.3333333333333329E-2</v>
      </c>
      <c r="D21" s="41" t="s">
        <v>59</v>
      </c>
      <c r="E21" s="42">
        <v>43166</v>
      </c>
      <c r="F21" s="58" t="s">
        <v>489</v>
      </c>
      <c r="G21" s="41" t="s">
        <v>494</v>
      </c>
      <c r="H21" s="122">
        <v>167.2</v>
      </c>
      <c r="I21" s="49"/>
      <c r="J21" s="41" t="s">
        <v>62</v>
      </c>
      <c r="K21" s="42">
        <v>43166</v>
      </c>
      <c r="L21" s="58" t="s">
        <v>489</v>
      </c>
      <c r="M21" s="41" t="s">
        <v>495</v>
      </c>
      <c r="N21" s="43">
        <v>309.81894076556199</v>
      </c>
    </row>
    <row r="22" spans="1:14" s="12" customFormat="1" ht="15" customHeight="1" x14ac:dyDescent="0.25">
      <c r="A22" s="50">
        <v>50</v>
      </c>
      <c r="B22" s="50" t="s">
        <v>1115</v>
      </c>
      <c r="C22" s="123">
        <v>0.16666666666666666</v>
      </c>
      <c r="D22" s="50" t="s">
        <v>65</v>
      </c>
      <c r="E22" s="51">
        <v>43166</v>
      </c>
      <c r="F22" s="52" t="s">
        <v>496</v>
      </c>
      <c r="G22" s="50" t="s">
        <v>497</v>
      </c>
      <c r="H22" s="124">
        <v>185.2</v>
      </c>
      <c r="I22" s="49"/>
      <c r="J22" s="50" t="s">
        <v>68</v>
      </c>
      <c r="K22" s="51">
        <v>43166</v>
      </c>
      <c r="L22" s="52" t="s">
        <v>496</v>
      </c>
      <c r="M22" s="50" t="s">
        <v>498</v>
      </c>
      <c r="N22" s="73">
        <v>334.929013940652</v>
      </c>
    </row>
    <row r="23" spans="1:14" s="12" customFormat="1" ht="15" customHeight="1" x14ac:dyDescent="0.25">
      <c r="A23" s="24">
        <v>50</v>
      </c>
      <c r="B23" s="24" t="s">
        <v>1115</v>
      </c>
      <c r="C23" s="125">
        <v>0.16666666666666666</v>
      </c>
      <c r="D23" s="24" t="s">
        <v>71</v>
      </c>
      <c r="E23" s="25">
        <v>43166</v>
      </c>
      <c r="F23" s="56" t="s">
        <v>496</v>
      </c>
      <c r="G23" s="24" t="s">
        <v>499</v>
      </c>
      <c r="H23" s="115">
        <v>161.69999999999999</v>
      </c>
      <c r="I23" s="49"/>
      <c r="J23" s="24" t="s">
        <v>74</v>
      </c>
      <c r="K23" s="25">
        <v>43166</v>
      </c>
      <c r="L23" s="56" t="s">
        <v>496</v>
      </c>
      <c r="M23" s="24" t="s">
        <v>500</v>
      </c>
      <c r="N23" s="27">
        <v>307.25513925502599</v>
      </c>
    </row>
    <row r="24" spans="1:14" s="12" customFormat="1" ht="15" customHeight="1" x14ac:dyDescent="0.25">
      <c r="A24" s="41">
        <v>50</v>
      </c>
      <c r="B24" s="41" t="s">
        <v>1115</v>
      </c>
      <c r="C24" s="126">
        <v>0.16666666666666666</v>
      </c>
      <c r="D24" s="41" t="s">
        <v>77</v>
      </c>
      <c r="E24" s="42">
        <v>43166</v>
      </c>
      <c r="F24" s="58" t="s">
        <v>496</v>
      </c>
      <c r="G24" s="41" t="s">
        <v>501</v>
      </c>
      <c r="H24" s="122">
        <v>172.3</v>
      </c>
      <c r="I24" s="49"/>
      <c r="J24" s="41" t="s">
        <v>79</v>
      </c>
      <c r="K24" s="42">
        <v>43166</v>
      </c>
      <c r="L24" s="58" t="s">
        <v>496</v>
      </c>
      <c r="M24" s="41" t="s">
        <v>502</v>
      </c>
      <c r="N24" s="43">
        <v>309.43719743861197</v>
      </c>
    </row>
    <row r="25" spans="1:14" s="12" customFormat="1" ht="15" customHeight="1" x14ac:dyDescent="0.25">
      <c r="A25" s="50">
        <v>50</v>
      </c>
      <c r="B25" s="50" t="s">
        <v>1116</v>
      </c>
      <c r="C25" s="127">
        <v>0.25</v>
      </c>
      <c r="D25" s="50" t="s">
        <v>82</v>
      </c>
      <c r="E25" s="51">
        <v>43166</v>
      </c>
      <c r="F25" s="50" t="s">
        <v>230</v>
      </c>
      <c r="G25" s="50" t="s">
        <v>503</v>
      </c>
      <c r="H25" s="124">
        <v>169.2</v>
      </c>
      <c r="I25" s="49"/>
      <c r="J25" s="50" t="s">
        <v>84</v>
      </c>
      <c r="K25" s="51">
        <v>43166</v>
      </c>
      <c r="L25" s="52" t="s">
        <v>230</v>
      </c>
      <c r="M25" s="50" t="s">
        <v>504</v>
      </c>
      <c r="N25" s="73">
        <v>223.54029669347099</v>
      </c>
    </row>
    <row r="26" spans="1:14" s="12" customFormat="1" ht="15" customHeight="1" x14ac:dyDescent="0.25">
      <c r="A26" s="24">
        <v>50</v>
      </c>
      <c r="B26" s="24" t="s">
        <v>1116</v>
      </c>
      <c r="C26" s="128">
        <v>0.25</v>
      </c>
      <c r="D26" s="24" t="s">
        <v>87</v>
      </c>
      <c r="E26" s="25">
        <v>43166</v>
      </c>
      <c r="F26" s="24" t="s">
        <v>230</v>
      </c>
      <c r="G26" s="24" t="s">
        <v>505</v>
      </c>
      <c r="H26" s="115">
        <v>143.80000000000001</v>
      </c>
      <c r="I26" s="49"/>
      <c r="J26" s="24" t="s">
        <v>90</v>
      </c>
      <c r="K26" s="25">
        <v>43166</v>
      </c>
      <c r="L26" s="56" t="s">
        <v>230</v>
      </c>
      <c r="M26" s="24" t="s">
        <v>506</v>
      </c>
      <c r="N26" s="27">
        <v>204.01936005598401</v>
      </c>
    </row>
    <row r="27" spans="1:14" s="12" customFormat="1" ht="15" customHeight="1" x14ac:dyDescent="0.25">
      <c r="A27" s="41">
        <v>50</v>
      </c>
      <c r="B27" s="41" t="s">
        <v>1116</v>
      </c>
      <c r="C27" s="129">
        <v>0.25</v>
      </c>
      <c r="D27" s="41" t="s">
        <v>92</v>
      </c>
      <c r="E27" s="42">
        <v>43166</v>
      </c>
      <c r="F27" s="41" t="s">
        <v>230</v>
      </c>
      <c r="G27" s="41" t="s">
        <v>507</v>
      </c>
      <c r="H27" s="130">
        <v>166</v>
      </c>
      <c r="I27" s="131"/>
      <c r="J27" s="41" t="s">
        <v>94</v>
      </c>
      <c r="K27" s="42">
        <v>43166</v>
      </c>
      <c r="L27" s="58" t="s">
        <v>230</v>
      </c>
      <c r="M27" s="41" t="s">
        <v>508</v>
      </c>
      <c r="N27" s="43">
        <v>276.87943805790599</v>
      </c>
    </row>
    <row r="28" spans="1:14" s="12" customFormat="1" ht="15" customHeight="1" x14ac:dyDescent="0.25">
      <c r="A28" s="50">
        <v>50</v>
      </c>
      <c r="B28" s="50" t="s">
        <v>1117</v>
      </c>
      <c r="C28" s="123">
        <v>0.33333333333333331</v>
      </c>
      <c r="D28" s="50" t="s">
        <v>96</v>
      </c>
      <c r="E28" s="51">
        <v>43166</v>
      </c>
      <c r="F28" s="50" t="s">
        <v>57</v>
      </c>
      <c r="G28" s="50" t="s">
        <v>509</v>
      </c>
      <c r="H28" s="124">
        <v>128.80000000000001</v>
      </c>
      <c r="I28" s="49"/>
      <c r="J28" s="50" t="s">
        <v>99</v>
      </c>
      <c r="K28" s="51">
        <v>43166</v>
      </c>
      <c r="L28" s="52" t="s">
        <v>57</v>
      </c>
      <c r="M28" s="50" t="s">
        <v>510</v>
      </c>
      <c r="N28" s="73">
        <v>245.31041373641401</v>
      </c>
    </row>
    <row r="29" spans="1:14" s="12" customFormat="1" ht="15" customHeight="1" x14ac:dyDescent="0.25">
      <c r="A29" s="24">
        <v>50</v>
      </c>
      <c r="B29" s="24" t="s">
        <v>1117</v>
      </c>
      <c r="C29" s="125">
        <v>0.33333333333333331</v>
      </c>
      <c r="D29" s="24" t="s">
        <v>101</v>
      </c>
      <c r="E29" s="25">
        <v>43166</v>
      </c>
      <c r="F29" s="24" t="s">
        <v>57</v>
      </c>
      <c r="G29" s="24" t="s">
        <v>511</v>
      </c>
      <c r="H29" s="115">
        <v>133.1</v>
      </c>
      <c r="I29" s="49"/>
      <c r="J29" s="24" t="s">
        <v>104</v>
      </c>
      <c r="K29" s="25">
        <v>43166</v>
      </c>
      <c r="L29" s="56" t="s">
        <v>57</v>
      </c>
      <c r="M29" s="24" t="s">
        <v>512</v>
      </c>
      <c r="N29" s="27">
        <v>270.54430609343802</v>
      </c>
    </row>
    <row r="30" spans="1:14" s="12" customFormat="1" ht="15" customHeight="1" x14ac:dyDescent="0.25">
      <c r="A30" s="41">
        <v>50</v>
      </c>
      <c r="B30" s="41" t="s">
        <v>1117</v>
      </c>
      <c r="C30" s="126">
        <v>0.33333333333333331</v>
      </c>
      <c r="D30" s="41" t="s">
        <v>106</v>
      </c>
      <c r="E30" s="42">
        <v>43166</v>
      </c>
      <c r="F30" s="41" t="s">
        <v>57</v>
      </c>
      <c r="G30" s="41" t="s">
        <v>513</v>
      </c>
      <c r="H30" s="122">
        <v>131.19999999999999</v>
      </c>
      <c r="I30" s="49"/>
      <c r="J30" s="41" t="s">
        <v>109</v>
      </c>
      <c r="K30" s="42">
        <v>43166</v>
      </c>
      <c r="L30" s="58" t="s">
        <v>57</v>
      </c>
      <c r="M30" s="41" t="s">
        <v>514</v>
      </c>
      <c r="N30" s="43">
        <v>207.58742119255001</v>
      </c>
    </row>
    <row r="31" spans="1:14" s="12" customFormat="1" ht="15" customHeight="1" x14ac:dyDescent="0.25">
      <c r="A31" s="50">
        <v>50</v>
      </c>
      <c r="B31" s="50" t="s">
        <v>1118</v>
      </c>
      <c r="C31" s="132">
        <v>0.5</v>
      </c>
      <c r="D31" s="50" t="s">
        <v>112</v>
      </c>
      <c r="E31" s="51">
        <v>43166</v>
      </c>
      <c r="F31" s="50" t="s">
        <v>69</v>
      </c>
      <c r="G31" s="50" t="s">
        <v>515</v>
      </c>
      <c r="H31" s="124">
        <v>120.3</v>
      </c>
      <c r="I31" s="49"/>
      <c r="J31" s="50" t="s">
        <v>115</v>
      </c>
      <c r="K31" s="51">
        <v>43166</v>
      </c>
      <c r="L31" s="52" t="s">
        <v>69</v>
      </c>
      <c r="M31" s="50" t="s">
        <v>516</v>
      </c>
      <c r="N31" s="73">
        <v>152.05780123054799</v>
      </c>
    </row>
    <row r="32" spans="1:14" s="12" customFormat="1" ht="15" customHeight="1" x14ac:dyDescent="0.25">
      <c r="A32" s="24">
        <v>50</v>
      </c>
      <c r="B32" s="24" t="s">
        <v>1118</v>
      </c>
      <c r="C32" s="133">
        <v>0.5</v>
      </c>
      <c r="D32" s="24" t="s">
        <v>118</v>
      </c>
      <c r="E32" s="25">
        <v>43166</v>
      </c>
      <c r="F32" s="24" t="s">
        <v>69</v>
      </c>
      <c r="G32" s="24" t="s">
        <v>517</v>
      </c>
      <c r="H32" s="115">
        <v>118.5</v>
      </c>
      <c r="I32" s="49"/>
      <c r="J32" s="24" t="s">
        <v>121</v>
      </c>
      <c r="K32" s="25">
        <v>43166</v>
      </c>
      <c r="L32" s="56" t="s">
        <v>69</v>
      </c>
      <c r="M32" s="24" t="s">
        <v>518</v>
      </c>
      <c r="N32" s="27">
        <v>247.23417311855999</v>
      </c>
    </row>
    <row r="33" spans="1:26" s="68" customFormat="1" ht="15" customHeight="1" x14ac:dyDescent="0.25">
      <c r="A33" s="41">
        <v>50</v>
      </c>
      <c r="B33" s="41" t="s">
        <v>1118</v>
      </c>
      <c r="C33" s="134">
        <v>0.5</v>
      </c>
      <c r="D33" s="41" t="s">
        <v>124</v>
      </c>
      <c r="E33" s="42">
        <v>43166</v>
      </c>
      <c r="F33" s="41" t="s">
        <v>69</v>
      </c>
      <c r="G33" s="41" t="s">
        <v>519</v>
      </c>
      <c r="H33" s="135">
        <v>107.2</v>
      </c>
      <c r="I33" s="49"/>
      <c r="J33" s="41" t="s">
        <v>126</v>
      </c>
      <c r="K33" s="42">
        <v>43166</v>
      </c>
      <c r="L33" s="58" t="s">
        <v>69</v>
      </c>
      <c r="M33" s="41" t="s">
        <v>520</v>
      </c>
      <c r="N33" s="43">
        <v>228.320959620118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s="68" customFormat="1" ht="15" customHeight="1" x14ac:dyDescent="0.25">
      <c r="A34" s="50">
        <v>50</v>
      </c>
      <c r="B34" s="50" t="s">
        <v>1119</v>
      </c>
      <c r="C34" s="50">
        <v>1</v>
      </c>
      <c r="D34" s="50" t="s">
        <v>129</v>
      </c>
      <c r="E34" s="51">
        <v>43166</v>
      </c>
      <c r="F34" s="50" t="s">
        <v>521</v>
      </c>
      <c r="G34" s="50" t="s">
        <v>522</v>
      </c>
      <c r="H34" s="136">
        <v>94.54</v>
      </c>
      <c r="I34" s="49"/>
      <c r="J34" s="50" t="s">
        <v>132</v>
      </c>
      <c r="K34" s="51">
        <v>43166</v>
      </c>
      <c r="L34" s="52" t="s">
        <v>521</v>
      </c>
      <c r="M34" s="50" t="s">
        <v>523</v>
      </c>
      <c r="N34" s="73">
        <v>136.54269722864299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68" customFormat="1" ht="15" customHeight="1" x14ac:dyDescent="0.25">
      <c r="A35" s="24">
        <v>50</v>
      </c>
      <c r="B35" s="24" t="s">
        <v>1119</v>
      </c>
      <c r="C35" s="24">
        <v>1</v>
      </c>
      <c r="D35" s="24" t="s">
        <v>134</v>
      </c>
      <c r="E35" s="25">
        <v>43166</v>
      </c>
      <c r="F35" s="24" t="s">
        <v>521</v>
      </c>
      <c r="G35" s="24" t="s">
        <v>524</v>
      </c>
      <c r="H35" s="94">
        <v>94.76</v>
      </c>
      <c r="I35" s="49"/>
      <c r="J35" s="24" t="s">
        <v>136</v>
      </c>
      <c r="K35" s="25">
        <v>43166</v>
      </c>
      <c r="L35" s="56" t="s">
        <v>521</v>
      </c>
      <c r="M35" s="24" t="s">
        <v>525</v>
      </c>
      <c r="N35" s="27">
        <v>106.04284332810499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68" customFormat="1" ht="15" customHeight="1" x14ac:dyDescent="0.25">
      <c r="A36" s="41">
        <v>50</v>
      </c>
      <c r="B36" s="41" t="s">
        <v>1119</v>
      </c>
      <c r="C36" s="41">
        <v>1</v>
      </c>
      <c r="D36" s="41" t="s">
        <v>139</v>
      </c>
      <c r="E36" s="42">
        <v>43166</v>
      </c>
      <c r="F36" s="41" t="s">
        <v>521</v>
      </c>
      <c r="G36" s="41" t="s">
        <v>526</v>
      </c>
      <c r="H36" s="135">
        <v>112.6</v>
      </c>
      <c r="I36" s="49"/>
      <c r="J36" s="41" t="s">
        <v>141</v>
      </c>
      <c r="K36" s="42">
        <v>43166</v>
      </c>
      <c r="L36" s="58" t="s">
        <v>521</v>
      </c>
      <c r="M36" s="41" t="s">
        <v>527</v>
      </c>
      <c r="N36" s="43">
        <v>182.92150831641101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s="68" customFormat="1" ht="15" customHeight="1" x14ac:dyDescent="0.25">
      <c r="A37" s="50">
        <v>50</v>
      </c>
      <c r="B37" s="50" t="s">
        <v>1120</v>
      </c>
      <c r="C37" s="50">
        <v>2</v>
      </c>
      <c r="D37" s="50" t="s">
        <v>144</v>
      </c>
      <c r="E37" s="51">
        <v>43166</v>
      </c>
      <c r="F37" s="50" t="s">
        <v>528</v>
      </c>
      <c r="G37" s="50" t="s">
        <v>529</v>
      </c>
      <c r="H37" s="136">
        <v>76.27</v>
      </c>
      <c r="I37" s="49"/>
      <c r="J37" s="50" t="s">
        <v>147</v>
      </c>
      <c r="K37" s="51">
        <v>43166</v>
      </c>
      <c r="L37" s="52" t="s">
        <v>528</v>
      </c>
      <c r="M37" s="50" t="s">
        <v>530</v>
      </c>
      <c r="N37" s="137">
        <v>85.336287891482002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68" customFormat="1" ht="15" customHeight="1" x14ac:dyDescent="0.25">
      <c r="A38" s="24">
        <v>50</v>
      </c>
      <c r="B38" s="24" t="s">
        <v>1120</v>
      </c>
      <c r="C38" s="24">
        <v>2</v>
      </c>
      <c r="D38" s="24" t="s">
        <v>150</v>
      </c>
      <c r="E38" s="25">
        <v>43166</v>
      </c>
      <c r="F38" s="24" t="s">
        <v>528</v>
      </c>
      <c r="G38" s="24" t="s">
        <v>531</v>
      </c>
      <c r="H38" s="94">
        <v>86.93</v>
      </c>
      <c r="I38" s="49"/>
      <c r="J38" s="24" t="s">
        <v>152</v>
      </c>
      <c r="K38" s="25">
        <v>43166</v>
      </c>
      <c r="L38" s="56" t="s">
        <v>528</v>
      </c>
      <c r="M38" s="24" t="s">
        <v>532</v>
      </c>
      <c r="N38" s="138">
        <v>93.092542787783501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s="68" customFormat="1" ht="15" customHeight="1" x14ac:dyDescent="0.25">
      <c r="A39" s="41">
        <v>50</v>
      </c>
      <c r="B39" s="41" t="s">
        <v>1120</v>
      </c>
      <c r="C39" s="41">
        <v>2</v>
      </c>
      <c r="D39" s="41" t="s">
        <v>155</v>
      </c>
      <c r="E39" s="42">
        <v>43166</v>
      </c>
      <c r="F39" s="41" t="s">
        <v>528</v>
      </c>
      <c r="G39" s="41" t="s">
        <v>533</v>
      </c>
      <c r="H39" s="135">
        <v>69.260000000000005</v>
      </c>
      <c r="I39" s="49"/>
      <c r="J39" s="41" t="s">
        <v>157</v>
      </c>
      <c r="K39" s="42">
        <v>43166</v>
      </c>
      <c r="L39" s="58" t="s">
        <v>528</v>
      </c>
      <c r="M39" s="41" t="s">
        <v>534</v>
      </c>
      <c r="N39" s="139">
        <v>93.457719105390893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s="68" customFormat="1" ht="15" customHeight="1" x14ac:dyDescent="0.25">
      <c r="A40" s="50">
        <v>50</v>
      </c>
      <c r="B40" s="50" t="s">
        <v>1121</v>
      </c>
      <c r="C40" s="50">
        <v>4</v>
      </c>
      <c r="D40" s="50" t="s">
        <v>160</v>
      </c>
      <c r="E40" s="51">
        <v>43166</v>
      </c>
      <c r="F40" s="50" t="s">
        <v>535</v>
      </c>
      <c r="G40" s="50" t="s">
        <v>536</v>
      </c>
      <c r="H40" s="136">
        <v>52.65</v>
      </c>
      <c r="I40" s="49"/>
      <c r="J40" s="50" t="s">
        <v>163</v>
      </c>
      <c r="K40" s="51">
        <v>43166</v>
      </c>
      <c r="L40" s="52" t="s">
        <v>535</v>
      </c>
      <c r="M40" s="50" t="s">
        <v>537</v>
      </c>
      <c r="N40" s="137">
        <v>43.345385083856897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s="68" customFormat="1" ht="15" customHeight="1" x14ac:dyDescent="0.25">
      <c r="A41" s="24">
        <v>50</v>
      </c>
      <c r="B41" s="24" t="s">
        <v>1121</v>
      </c>
      <c r="C41" s="24">
        <v>4</v>
      </c>
      <c r="D41" s="24" t="s">
        <v>166</v>
      </c>
      <c r="E41" s="25">
        <v>43166</v>
      </c>
      <c r="F41" s="24" t="s">
        <v>535</v>
      </c>
      <c r="G41" s="24" t="s">
        <v>538</v>
      </c>
      <c r="H41" s="94">
        <v>62.66</v>
      </c>
      <c r="I41" s="49"/>
      <c r="J41" s="24" t="s">
        <v>169</v>
      </c>
      <c r="K41" s="25">
        <v>43166</v>
      </c>
      <c r="L41" s="56" t="s">
        <v>535</v>
      </c>
      <c r="M41" s="24" t="s">
        <v>539</v>
      </c>
      <c r="N41" s="138">
        <v>71.208265896533902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s="68" customFormat="1" ht="15" customHeight="1" x14ac:dyDescent="0.25">
      <c r="A42" s="41">
        <v>50</v>
      </c>
      <c r="B42" s="41" t="s">
        <v>1121</v>
      </c>
      <c r="C42" s="41">
        <v>4</v>
      </c>
      <c r="D42" s="41" t="s">
        <v>172</v>
      </c>
      <c r="E42" s="42">
        <v>43166</v>
      </c>
      <c r="F42" s="41" t="s">
        <v>535</v>
      </c>
      <c r="G42" s="41" t="s">
        <v>540</v>
      </c>
      <c r="H42" s="135">
        <v>52.25</v>
      </c>
      <c r="I42" s="49"/>
      <c r="J42" s="41" t="s">
        <v>174</v>
      </c>
      <c r="K42" s="42">
        <v>43166</v>
      </c>
      <c r="L42" s="58" t="s">
        <v>535</v>
      </c>
      <c r="M42" s="41" t="s">
        <v>541</v>
      </c>
      <c r="N42" s="139">
        <v>73.514332740973401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s="68" customFormat="1" ht="15" customHeight="1" x14ac:dyDescent="0.25">
      <c r="A43" s="50">
        <v>50</v>
      </c>
      <c r="B43" s="50" t="s">
        <v>1122</v>
      </c>
      <c r="C43" s="50">
        <v>8</v>
      </c>
      <c r="D43" s="50" t="s">
        <v>177</v>
      </c>
      <c r="E43" s="51">
        <v>43166</v>
      </c>
      <c r="F43" s="50" t="s">
        <v>542</v>
      </c>
      <c r="G43" s="50" t="s">
        <v>543</v>
      </c>
      <c r="H43" s="136">
        <v>35.19</v>
      </c>
      <c r="I43" s="49"/>
      <c r="J43" s="50" t="s">
        <v>180</v>
      </c>
      <c r="K43" s="51">
        <v>43166</v>
      </c>
      <c r="L43" s="52" t="s">
        <v>542</v>
      </c>
      <c r="M43" s="50" t="s">
        <v>544</v>
      </c>
      <c r="N43" s="140">
        <v>34.959740928056704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s="68" customFormat="1" ht="15" customHeight="1" x14ac:dyDescent="0.25">
      <c r="A44" s="24">
        <v>50</v>
      </c>
      <c r="B44" s="24" t="s">
        <v>1122</v>
      </c>
      <c r="C44" s="24">
        <v>8</v>
      </c>
      <c r="D44" s="24" t="s">
        <v>183</v>
      </c>
      <c r="E44" s="25">
        <v>43166</v>
      </c>
      <c r="F44" s="24" t="s">
        <v>542</v>
      </c>
      <c r="G44" s="24" t="s">
        <v>545</v>
      </c>
      <c r="H44" s="94">
        <v>28.51</v>
      </c>
      <c r="I44" s="49"/>
      <c r="J44" s="24" t="s">
        <v>186</v>
      </c>
      <c r="K44" s="25">
        <v>43166</v>
      </c>
      <c r="L44" s="56" t="s">
        <v>542</v>
      </c>
      <c r="M44" s="24" t="s">
        <v>546</v>
      </c>
      <c r="N44" s="112">
        <v>24.9669427153143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68" customFormat="1" ht="15" customHeight="1" x14ac:dyDescent="0.25">
      <c r="A45" s="41">
        <v>50</v>
      </c>
      <c r="B45" s="41" t="s">
        <v>1122</v>
      </c>
      <c r="C45" s="41">
        <v>8</v>
      </c>
      <c r="D45" s="41" t="s">
        <v>189</v>
      </c>
      <c r="E45" s="42">
        <v>43166</v>
      </c>
      <c r="F45" s="41" t="s">
        <v>542</v>
      </c>
      <c r="G45" s="41" t="s">
        <v>547</v>
      </c>
      <c r="H45" s="141">
        <v>39</v>
      </c>
      <c r="I45" s="142"/>
      <c r="J45" s="41" t="s">
        <v>192</v>
      </c>
      <c r="K45" s="42">
        <v>43166</v>
      </c>
      <c r="L45" s="58" t="s">
        <v>542</v>
      </c>
      <c r="M45" s="41" t="s">
        <v>548</v>
      </c>
      <c r="N45" s="143">
        <v>32.855852583146302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s="68" customFormat="1" ht="15" customHeight="1" x14ac:dyDescent="0.25">
      <c r="A46" s="50">
        <v>50</v>
      </c>
      <c r="B46" s="50" t="s">
        <v>1123</v>
      </c>
      <c r="C46" s="50">
        <v>12</v>
      </c>
      <c r="D46" s="50" t="s">
        <v>195</v>
      </c>
      <c r="E46" s="51">
        <v>43167</v>
      </c>
      <c r="F46" s="50" t="s">
        <v>549</v>
      </c>
      <c r="G46" s="50" t="s">
        <v>550</v>
      </c>
      <c r="H46" s="136">
        <v>33.17</v>
      </c>
      <c r="I46" s="49"/>
      <c r="J46" s="50" t="s">
        <v>198</v>
      </c>
      <c r="K46" s="51">
        <v>43167</v>
      </c>
      <c r="L46" s="52" t="s">
        <v>549</v>
      </c>
      <c r="M46" s="50" t="s">
        <v>551</v>
      </c>
      <c r="N46" s="140">
        <v>27.8980394685038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s="68" customFormat="1" ht="15" customHeight="1" x14ac:dyDescent="0.25">
      <c r="A47" s="24">
        <v>50</v>
      </c>
      <c r="B47" s="24" t="s">
        <v>1123</v>
      </c>
      <c r="C47" s="24">
        <v>12</v>
      </c>
      <c r="D47" s="24" t="s">
        <v>201</v>
      </c>
      <c r="E47" s="25">
        <v>43167</v>
      </c>
      <c r="F47" s="24" t="s">
        <v>549</v>
      </c>
      <c r="G47" s="24" t="s">
        <v>552</v>
      </c>
      <c r="H47" s="94">
        <v>35.369999999999997</v>
      </c>
      <c r="I47" s="49"/>
      <c r="J47" s="24" t="s">
        <v>204</v>
      </c>
      <c r="K47" s="25">
        <v>43167</v>
      </c>
      <c r="L47" s="56" t="s">
        <v>549</v>
      </c>
      <c r="M47" s="24" t="s">
        <v>553</v>
      </c>
      <c r="N47" s="112">
        <v>17.333918800342101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s="68" customFormat="1" ht="15" customHeight="1" x14ac:dyDescent="0.25">
      <c r="A48" s="41">
        <v>50</v>
      </c>
      <c r="B48" s="41" t="s">
        <v>1123</v>
      </c>
      <c r="C48" s="41">
        <v>12</v>
      </c>
      <c r="D48" s="41" t="s">
        <v>207</v>
      </c>
      <c r="E48" s="42">
        <v>43167</v>
      </c>
      <c r="F48" s="41" t="s">
        <v>549</v>
      </c>
      <c r="G48" s="41" t="s">
        <v>554</v>
      </c>
      <c r="H48" s="135">
        <v>27.22</v>
      </c>
      <c r="I48" s="49"/>
      <c r="J48" s="41" t="s">
        <v>210</v>
      </c>
      <c r="K48" s="42">
        <v>43167</v>
      </c>
      <c r="L48" s="58" t="s">
        <v>549</v>
      </c>
      <c r="M48" s="41" t="s">
        <v>555</v>
      </c>
      <c r="N48" s="143">
        <v>22.857972706503698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s="68" customFormat="1" ht="15" customHeight="1" x14ac:dyDescent="0.25">
      <c r="A49" s="50">
        <v>50</v>
      </c>
      <c r="B49" s="50" t="s">
        <v>1124</v>
      </c>
      <c r="C49" s="50">
        <v>24</v>
      </c>
      <c r="D49" s="50" t="s">
        <v>213</v>
      </c>
      <c r="E49" s="51">
        <v>43167</v>
      </c>
      <c r="F49" s="50" t="s">
        <v>556</v>
      </c>
      <c r="G49" s="50" t="s">
        <v>557</v>
      </c>
      <c r="H49" s="136">
        <v>11.62</v>
      </c>
      <c r="I49" s="49"/>
      <c r="J49" s="50" t="s">
        <v>216</v>
      </c>
      <c r="K49" s="51">
        <v>43167</v>
      </c>
      <c r="L49" s="52" t="s">
        <v>556</v>
      </c>
      <c r="M49" s="50" t="s">
        <v>558</v>
      </c>
      <c r="N49" s="144">
        <v>9.2764416355784807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68" customFormat="1" ht="15" customHeight="1" x14ac:dyDescent="0.25">
      <c r="A50" s="24">
        <v>50</v>
      </c>
      <c r="B50" s="24" t="s">
        <v>1124</v>
      </c>
      <c r="C50" s="24">
        <v>24</v>
      </c>
      <c r="D50" s="24" t="s">
        <v>218</v>
      </c>
      <c r="E50" s="25">
        <v>43167</v>
      </c>
      <c r="F50" s="24" t="s">
        <v>556</v>
      </c>
      <c r="G50" s="24" t="s">
        <v>559</v>
      </c>
      <c r="H50" s="94">
        <v>11.99</v>
      </c>
      <c r="I50" s="49"/>
      <c r="J50" s="24" t="s">
        <v>221</v>
      </c>
      <c r="K50" s="25">
        <v>43167</v>
      </c>
      <c r="L50" s="56" t="s">
        <v>556</v>
      </c>
      <c r="M50" s="24" t="s">
        <v>560</v>
      </c>
      <c r="N50" s="112">
        <v>11.6979082823313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68" customFormat="1" ht="15" customHeight="1" x14ac:dyDescent="0.25">
      <c r="A51" s="41">
        <v>50</v>
      </c>
      <c r="B51" s="41" t="s">
        <v>1124</v>
      </c>
      <c r="C51" s="41">
        <v>24</v>
      </c>
      <c r="D51" s="41" t="s">
        <v>223</v>
      </c>
      <c r="E51" s="42">
        <v>43167</v>
      </c>
      <c r="F51" s="41" t="s">
        <v>556</v>
      </c>
      <c r="G51" s="41" t="s">
        <v>561</v>
      </c>
      <c r="H51" s="141">
        <v>15.3</v>
      </c>
      <c r="I51" s="142"/>
      <c r="J51" s="41" t="s">
        <v>226</v>
      </c>
      <c r="K51" s="42">
        <v>43167</v>
      </c>
      <c r="L51" s="58" t="s">
        <v>556</v>
      </c>
      <c r="M51" s="41" t="s">
        <v>562</v>
      </c>
      <c r="N51" s="143">
        <v>10.4639280622215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12" customFormat="1" ht="15" customHeight="1" x14ac:dyDescent="0.25">
      <c r="A52" s="50">
        <v>50</v>
      </c>
      <c r="B52" s="50" t="s">
        <v>1125</v>
      </c>
      <c r="C52" s="50">
        <v>48</v>
      </c>
      <c r="D52" s="50" t="s">
        <v>229</v>
      </c>
      <c r="E52" s="51">
        <v>43167</v>
      </c>
      <c r="F52" s="50" t="s">
        <v>556</v>
      </c>
      <c r="G52" s="50" t="s">
        <v>563</v>
      </c>
      <c r="H52" s="136">
        <v>4.8760000000000003</v>
      </c>
      <c r="I52" s="49"/>
      <c r="J52" s="50" t="s">
        <v>232</v>
      </c>
      <c r="K52" s="51">
        <v>43167</v>
      </c>
      <c r="L52" s="52" t="s">
        <v>556</v>
      </c>
      <c r="M52" s="50" t="s">
        <v>564</v>
      </c>
      <c r="N52" s="145">
        <v>1.3911873737954701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s="12" customFormat="1" ht="15" customHeight="1" x14ac:dyDescent="0.25">
      <c r="A53" s="24">
        <v>50</v>
      </c>
      <c r="B53" s="24" t="s">
        <v>1125</v>
      </c>
      <c r="C53" s="24">
        <v>48</v>
      </c>
      <c r="D53" s="24" t="s">
        <v>235</v>
      </c>
      <c r="E53" s="25">
        <v>43167</v>
      </c>
      <c r="F53" s="24" t="s">
        <v>556</v>
      </c>
      <c r="G53" s="24" t="s">
        <v>565</v>
      </c>
      <c r="H53" s="115">
        <v>6.0369999999999999</v>
      </c>
      <c r="I53" s="49"/>
      <c r="J53" s="24" t="s">
        <v>238</v>
      </c>
      <c r="K53" s="25">
        <v>43167</v>
      </c>
      <c r="L53" s="56" t="s">
        <v>556</v>
      </c>
      <c r="M53" s="24" t="s">
        <v>566</v>
      </c>
      <c r="N53" s="116">
        <v>5.10853076680492</v>
      </c>
    </row>
    <row r="54" spans="1:26" s="12" customFormat="1" ht="15" customHeight="1" x14ac:dyDescent="0.25">
      <c r="A54" s="36">
        <v>50</v>
      </c>
      <c r="B54" s="36" t="s">
        <v>1125</v>
      </c>
      <c r="C54" s="36">
        <v>48</v>
      </c>
      <c r="D54" s="36" t="s">
        <v>240</v>
      </c>
      <c r="E54" s="37">
        <v>43167</v>
      </c>
      <c r="F54" s="36" t="s">
        <v>556</v>
      </c>
      <c r="G54" s="36" t="s">
        <v>567</v>
      </c>
      <c r="H54" s="117">
        <v>4.6159999999999997</v>
      </c>
      <c r="I54" s="49"/>
      <c r="J54" s="36" t="s">
        <v>242</v>
      </c>
      <c r="K54" s="37">
        <v>43167</v>
      </c>
      <c r="L54" s="88" t="s">
        <v>556</v>
      </c>
      <c r="M54" s="36" t="s">
        <v>568</v>
      </c>
      <c r="N54" s="146">
        <v>2.6393847562520598</v>
      </c>
    </row>
    <row r="55" spans="1:26" s="12" customFormat="1" ht="15" customHeight="1" x14ac:dyDescent="0.25">
      <c r="A55" s="24">
        <v>100</v>
      </c>
      <c r="B55" s="56" t="s">
        <v>29</v>
      </c>
      <c r="C55" s="56" t="s">
        <v>29</v>
      </c>
      <c r="D55" s="24" t="s">
        <v>244</v>
      </c>
      <c r="E55" s="25">
        <v>43166</v>
      </c>
      <c r="F55" s="56" t="s">
        <v>569</v>
      </c>
      <c r="G55" s="24" t="s">
        <v>570</v>
      </c>
      <c r="H55" s="114">
        <v>20.61</v>
      </c>
      <c r="I55" s="49"/>
      <c r="J55" s="24" t="s">
        <v>247</v>
      </c>
      <c r="K55" s="25">
        <v>43166</v>
      </c>
      <c r="L55" s="87" t="s">
        <v>571</v>
      </c>
      <c r="M55" s="24" t="s">
        <v>572</v>
      </c>
      <c r="N55" s="112">
        <v>13.071913040418501</v>
      </c>
    </row>
    <row r="56" spans="1:26" s="12" customFormat="1" ht="15" customHeight="1" x14ac:dyDescent="0.25">
      <c r="A56" s="24">
        <v>100</v>
      </c>
      <c r="B56" s="56" t="s">
        <v>29</v>
      </c>
      <c r="C56" s="56" t="s">
        <v>29</v>
      </c>
      <c r="D56" s="24" t="s">
        <v>250</v>
      </c>
      <c r="E56" s="25">
        <v>43166</v>
      </c>
      <c r="F56" s="56" t="s">
        <v>569</v>
      </c>
      <c r="G56" s="24" t="s">
        <v>573</v>
      </c>
      <c r="H56" s="115">
        <v>25.47</v>
      </c>
      <c r="I56" s="49"/>
      <c r="J56" s="24" t="s">
        <v>253</v>
      </c>
      <c r="K56" s="25">
        <v>43166</v>
      </c>
      <c r="L56" s="87" t="s">
        <v>574</v>
      </c>
      <c r="M56" s="24" t="s">
        <v>575</v>
      </c>
      <c r="N56" s="116">
        <v>9.8351089637308906</v>
      </c>
    </row>
    <row r="57" spans="1:26" s="12" customFormat="1" ht="15" customHeight="1" x14ac:dyDescent="0.25">
      <c r="A57" s="36">
        <v>100</v>
      </c>
      <c r="B57" s="88" t="s">
        <v>29</v>
      </c>
      <c r="C57" s="88" t="s">
        <v>29</v>
      </c>
      <c r="D57" s="36" t="s">
        <v>256</v>
      </c>
      <c r="E57" s="37">
        <v>43166</v>
      </c>
      <c r="F57" s="88" t="s">
        <v>571</v>
      </c>
      <c r="G57" s="36" t="s">
        <v>576</v>
      </c>
      <c r="H57" s="117">
        <v>29.72</v>
      </c>
      <c r="I57" s="49"/>
      <c r="J57" s="36" t="s">
        <v>259</v>
      </c>
      <c r="K57" s="37">
        <v>43166</v>
      </c>
      <c r="L57" s="89" t="s">
        <v>574</v>
      </c>
      <c r="M57" s="36" t="s">
        <v>577</v>
      </c>
      <c r="N57" s="113">
        <v>11.867442450166999</v>
      </c>
    </row>
    <row r="58" spans="1:26" s="12" customFormat="1" ht="15" customHeight="1" x14ac:dyDescent="0.25">
      <c r="A58" s="26">
        <v>100</v>
      </c>
      <c r="B58" s="26" t="s">
        <v>1114</v>
      </c>
      <c r="C58" s="119">
        <v>8.3333333333333329E-2</v>
      </c>
      <c r="D58" s="26" t="s">
        <v>262</v>
      </c>
      <c r="E58" s="47">
        <v>43166</v>
      </c>
      <c r="F58" s="26" t="s">
        <v>578</v>
      </c>
      <c r="G58" s="26" t="s">
        <v>579</v>
      </c>
      <c r="H58" s="114">
        <v>225.5</v>
      </c>
      <c r="I58" s="49"/>
      <c r="J58" s="26" t="s">
        <v>265</v>
      </c>
      <c r="K58" s="47">
        <v>43166</v>
      </c>
      <c r="L58" s="26" t="s">
        <v>578</v>
      </c>
      <c r="M58" s="26" t="s">
        <v>580</v>
      </c>
      <c r="N58" s="147">
        <v>557.26571178956794</v>
      </c>
    </row>
    <row r="59" spans="1:26" s="12" customFormat="1" ht="15" customHeight="1" x14ac:dyDescent="0.25">
      <c r="A59" s="24">
        <v>100</v>
      </c>
      <c r="B59" s="24" t="s">
        <v>1114</v>
      </c>
      <c r="C59" s="120">
        <v>8.3333333333333329E-2</v>
      </c>
      <c r="D59" s="24" t="s">
        <v>268</v>
      </c>
      <c r="E59" s="25">
        <v>43166</v>
      </c>
      <c r="F59" s="24" t="s">
        <v>578</v>
      </c>
      <c r="G59" s="24" t="s">
        <v>581</v>
      </c>
      <c r="H59" s="115">
        <v>215.9</v>
      </c>
      <c r="I59" s="49"/>
      <c r="J59" s="24" t="s">
        <v>271</v>
      </c>
      <c r="K59" s="25">
        <v>43166</v>
      </c>
      <c r="L59" s="24" t="s">
        <v>578</v>
      </c>
      <c r="M59" s="24" t="s">
        <v>582</v>
      </c>
      <c r="N59" s="27">
        <v>529.37987266007599</v>
      </c>
    </row>
    <row r="60" spans="1:26" s="12" customFormat="1" ht="15" customHeight="1" x14ac:dyDescent="0.25">
      <c r="A60" s="41">
        <v>100</v>
      </c>
      <c r="B60" s="41" t="s">
        <v>1114</v>
      </c>
      <c r="C60" s="121">
        <v>8.3333333333333329E-2</v>
      </c>
      <c r="D60" s="41" t="s">
        <v>274</v>
      </c>
      <c r="E60" s="42">
        <v>43166</v>
      </c>
      <c r="F60" s="41" t="s">
        <v>578</v>
      </c>
      <c r="G60" s="41" t="s">
        <v>583</v>
      </c>
      <c r="H60" s="122">
        <v>217.4</v>
      </c>
      <c r="I60" s="49"/>
      <c r="J60" s="41" t="s">
        <v>276</v>
      </c>
      <c r="K60" s="42">
        <v>43166</v>
      </c>
      <c r="L60" s="41" t="s">
        <v>578</v>
      </c>
      <c r="M60" s="41" t="s">
        <v>584</v>
      </c>
      <c r="N60" s="43">
        <v>363.20554499926402</v>
      </c>
    </row>
    <row r="61" spans="1:26" s="12" customFormat="1" ht="15" customHeight="1" x14ac:dyDescent="0.25">
      <c r="A61" s="50">
        <v>100</v>
      </c>
      <c r="B61" s="50" t="s">
        <v>1115</v>
      </c>
      <c r="C61" s="123">
        <v>0.16666666666666666</v>
      </c>
      <c r="D61" s="50" t="s">
        <v>278</v>
      </c>
      <c r="E61" s="51">
        <v>43166</v>
      </c>
      <c r="F61" s="50" t="s">
        <v>585</v>
      </c>
      <c r="G61" s="50" t="s">
        <v>586</v>
      </c>
      <c r="H61" s="73">
        <v>177.54609290869499</v>
      </c>
      <c r="I61" s="148"/>
      <c r="J61" s="50" t="s">
        <v>281</v>
      </c>
      <c r="K61" s="51">
        <v>43166</v>
      </c>
      <c r="L61" s="52" t="s">
        <v>585</v>
      </c>
      <c r="M61" s="50" t="s">
        <v>587</v>
      </c>
      <c r="N61" s="73">
        <v>439.550882985908</v>
      </c>
    </row>
    <row r="62" spans="1:26" s="12" customFormat="1" ht="15" customHeight="1" x14ac:dyDescent="0.25">
      <c r="A62" s="24">
        <v>100</v>
      </c>
      <c r="B62" s="24" t="s">
        <v>1115</v>
      </c>
      <c r="C62" s="125">
        <v>0.16666666666666666</v>
      </c>
      <c r="D62" s="24" t="s">
        <v>284</v>
      </c>
      <c r="E62" s="25">
        <v>43166</v>
      </c>
      <c r="F62" s="24" t="s">
        <v>585</v>
      </c>
      <c r="G62" s="24" t="s">
        <v>588</v>
      </c>
      <c r="H62" s="27">
        <v>197.21754911478999</v>
      </c>
      <c r="I62" s="148"/>
      <c r="J62" s="24" t="s">
        <v>286</v>
      </c>
      <c r="K62" s="25">
        <v>43166</v>
      </c>
      <c r="L62" s="56" t="s">
        <v>585</v>
      </c>
      <c r="M62" s="24" t="s">
        <v>589</v>
      </c>
      <c r="N62" s="27">
        <v>545.50153556012799</v>
      </c>
    </row>
    <row r="63" spans="1:26" s="12" customFormat="1" ht="15" customHeight="1" x14ac:dyDescent="0.25">
      <c r="A63" s="41">
        <v>100</v>
      </c>
      <c r="B63" s="41" t="s">
        <v>1115</v>
      </c>
      <c r="C63" s="126">
        <v>0.16666666666666666</v>
      </c>
      <c r="D63" s="41" t="s">
        <v>288</v>
      </c>
      <c r="E63" s="42">
        <v>43166</v>
      </c>
      <c r="F63" s="41" t="s">
        <v>585</v>
      </c>
      <c r="G63" s="41" t="s">
        <v>590</v>
      </c>
      <c r="H63" s="43">
        <v>218.76718598879501</v>
      </c>
      <c r="I63" s="148"/>
      <c r="J63" s="41" t="s">
        <v>290</v>
      </c>
      <c r="K63" s="42">
        <v>43166</v>
      </c>
      <c r="L63" s="58" t="s">
        <v>585</v>
      </c>
      <c r="M63" s="41" t="s">
        <v>591</v>
      </c>
      <c r="N63" s="43">
        <v>507.39714307963601</v>
      </c>
    </row>
    <row r="64" spans="1:26" s="12" customFormat="1" ht="15" customHeight="1" x14ac:dyDescent="0.25">
      <c r="A64" s="50">
        <v>100</v>
      </c>
      <c r="B64" s="50" t="s">
        <v>1116</v>
      </c>
      <c r="C64" s="127">
        <v>0.25</v>
      </c>
      <c r="D64" s="50" t="s">
        <v>293</v>
      </c>
      <c r="E64" s="51">
        <v>43166</v>
      </c>
      <c r="F64" s="50" t="s">
        <v>592</v>
      </c>
      <c r="G64" s="50" t="s">
        <v>593</v>
      </c>
      <c r="H64" s="73">
        <v>178.06506192825799</v>
      </c>
      <c r="I64" s="148"/>
      <c r="J64" s="50" t="s">
        <v>296</v>
      </c>
      <c r="K64" s="51">
        <v>43166</v>
      </c>
      <c r="L64" s="52" t="s">
        <v>592</v>
      </c>
      <c r="M64" s="50" t="s">
        <v>594</v>
      </c>
      <c r="N64" s="73">
        <v>463.82618292746798</v>
      </c>
    </row>
    <row r="65" spans="1:14" s="12" customFormat="1" ht="15" customHeight="1" x14ac:dyDescent="0.25">
      <c r="A65" s="24">
        <v>100</v>
      </c>
      <c r="B65" s="24" t="s">
        <v>1116</v>
      </c>
      <c r="C65" s="128">
        <v>0.25</v>
      </c>
      <c r="D65" s="24" t="s">
        <v>299</v>
      </c>
      <c r="E65" s="25">
        <v>43166</v>
      </c>
      <c r="F65" s="24" t="s">
        <v>592</v>
      </c>
      <c r="G65" s="24" t="s">
        <v>595</v>
      </c>
      <c r="H65" s="27">
        <v>173.12951159727299</v>
      </c>
      <c r="I65" s="148"/>
      <c r="J65" s="24" t="s">
        <v>302</v>
      </c>
      <c r="K65" s="25">
        <v>43166</v>
      </c>
      <c r="L65" s="56" t="s">
        <v>592</v>
      </c>
      <c r="M65" s="24" t="s">
        <v>596</v>
      </c>
      <c r="N65" s="27">
        <v>375.8585700161608</v>
      </c>
    </row>
    <row r="66" spans="1:14" s="12" customFormat="1" ht="15" customHeight="1" x14ac:dyDescent="0.25">
      <c r="A66" s="41">
        <v>100</v>
      </c>
      <c r="B66" s="41" t="s">
        <v>1116</v>
      </c>
      <c r="C66" s="129">
        <v>0.25</v>
      </c>
      <c r="D66" s="41" t="s">
        <v>305</v>
      </c>
      <c r="E66" s="42">
        <v>43166</v>
      </c>
      <c r="F66" s="41" t="s">
        <v>592</v>
      </c>
      <c r="G66" s="41" t="s">
        <v>597</v>
      </c>
      <c r="H66" s="43">
        <v>171.06016136739399</v>
      </c>
      <c r="I66" s="148"/>
      <c r="J66" s="41" t="s">
        <v>307</v>
      </c>
      <c r="K66" s="42">
        <v>43166</v>
      </c>
      <c r="L66" s="58" t="s">
        <v>592</v>
      </c>
      <c r="M66" s="41" t="s">
        <v>598</v>
      </c>
      <c r="N66" s="43">
        <v>492.99311374106799</v>
      </c>
    </row>
    <row r="67" spans="1:14" s="12" customFormat="1" ht="15" customHeight="1" x14ac:dyDescent="0.25">
      <c r="A67" s="50">
        <v>100</v>
      </c>
      <c r="B67" s="50" t="s">
        <v>1117</v>
      </c>
      <c r="C67" s="123">
        <v>0.33333333333333331</v>
      </c>
      <c r="D67" s="50" t="s">
        <v>310</v>
      </c>
      <c r="E67" s="51">
        <v>43166</v>
      </c>
      <c r="F67" s="50" t="s">
        <v>599</v>
      </c>
      <c r="G67" s="50" t="s">
        <v>600</v>
      </c>
      <c r="H67" s="73">
        <v>175.85485837099</v>
      </c>
      <c r="I67" s="148"/>
      <c r="J67" s="50" t="s">
        <v>313</v>
      </c>
      <c r="K67" s="51">
        <v>43166</v>
      </c>
      <c r="L67" s="52" t="s">
        <v>599</v>
      </c>
      <c r="M67" s="50" t="s">
        <v>601</v>
      </c>
      <c r="N67" s="73">
        <v>283.5651545532196</v>
      </c>
    </row>
    <row r="68" spans="1:14" s="12" customFormat="1" ht="15" customHeight="1" x14ac:dyDescent="0.25">
      <c r="A68" s="24">
        <v>100</v>
      </c>
      <c r="B68" s="24" t="s">
        <v>1117</v>
      </c>
      <c r="C68" s="125">
        <v>0.33333333333333331</v>
      </c>
      <c r="D68" s="24" t="s">
        <v>316</v>
      </c>
      <c r="E68" s="25">
        <v>43166</v>
      </c>
      <c r="F68" s="24" t="s">
        <v>599</v>
      </c>
      <c r="G68" s="24" t="s">
        <v>602</v>
      </c>
      <c r="H68" s="27">
        <v>159.824103326977</v>
      </c>
      <c r="I68" s="148"/>
      <c r="J68" s="24" t="s">
        <v>318</v>
      </c>
      <c r="K68" s="25">
        <v>43166</v>
      </c>
      <c r="L68" s="56" t="s">
        <v>599</v>
      </c>
      <c r="M68" s="24" t="s">
        <v>603</v>
      </c>
      <c r="N68" s="27">
        <v>358.12358265872439</v>
      </c>
    </row>
    <row r="69" spans="1:14" s="12" customFormat="1" ht="15" customHeight="1" x14ac:dyDescent="0.25">
      <c r="A69" s="41">
        <v>100</v>
      </c>
      <c r="B69" s="41" t="s">
        <v>1117</v>
      </c>
      <c r="C69" s="126">
        <v>0.33333333333333331</v>
      </c>
      <c r="D69" s="41" t="s">
        <v>321</v>
      </c>
      <c r="E69" s="42">
        <v>43166</v>
      </c>
      <c r="F69" s="41" t="s">
        <v>599</v>
      </c>
      <c r="G69" s="41" t="s">
        <v>604</v>
      </c>
      <c r="H69" s="43">
        <v>163.636742844899</v>
      </c>
      <c r="I69" s="148"/>
      <c r="J69" s="41" t="s">
        <v>324</v>
      </c>
      <c r="K69" s="42">
        <v>43166</v>
      </c>
      <c r="L69" s="58" t="s">
        <v>599</v>
      </c>
      <c r="M69" s="41" t="s">
        <v>605</v>
      </c>
      <c r="N69" s="43">
        <v>445.46629922907999</v>
      </c>
    </row>
    <row r="70" spans="1:14" s="12" customFormat="1" ht="15" customHeight="1" x14ac:dyDescent="0.25">
      <c r="A70" s="50">
        <v>100</v>
      </c>
      <c r="B70" s="50" t="s">
        <v>1118</v>
      </c>
      <c r="C70" s="132">
        <v>0.5</v>
      </c>
      <c r="D70" s="50" t="s">
        <v>327</v>
      </c>
      <c r="E70" s="51">
        <v>43166</v>
      </c>
      <c r="F70" s="50" t="s">
        <v>606</v>
      </c>
      <c r="G70" s="50" t="s">
        <v>607</v>
      </c>
      <c r="H70" s="73">
        <v>133.58849244211399</v>
      </c>
      <c r="I70" s="148"/>
      <c r="J70" s="50" t="s">
        <v>329</v>
      </c>
      <c r="K70" s="51">
        <v>43166</v>
      </c>
      <c r="L70" s="52" t="s">
        <v>606</v>
      </c>
      <c r="M70" s="50" t="s">
        <v>608</v>
      </c>
      <c r="N70" s="73">
        <v>402.75746496489199</v>
      </c>
    </row>
    <row r="71" spans="1:14" s="12" customFormat="1" ht="15" customHeight="1" x14ac:dyDescent="0.25">
      <c r="A71" s="24">
        <v>100</v>
      </c>
      <c r="B71" s="24" t="s">
        <v>1118</v>
      </c>
      <c r="C71" s="133">
        <v>0.5</v>
      </c>
      <c r="D71" s="24" t="s">
        <v>332</v>
      </c>
      <c r="E71" s="25">
        <v>43166</v>
      </c>
      <c r="F71" s="24" t="s">
        <v>606</v>
      </c>
      <c r="G71" s="24" t="s">
        <v>609</v>
      </c>
      <c r="H71" s="27">
        <v>161.08462878511199</v>
      </c>
      <c r="I71" s="148"/>
      <c r="J71" s="24" t="s">
        <v>335</v>
      </c>
      <c r="K71" s="25">
        <v>43166</v>
      </c>
      <c r="L71" s="56" t="s">
        <v>606</v>
      </c>
      <c r="M71" s="24" t="s">
        <v>610</v>
      </c>
      <c r="N71" s="27">
        <v>369.22991602164802</v>
      </c>
    </row>
    <row r="72" spans="1:14" s="12" customFormat="1" ht="15" customHeight="1" x14ac:dyDescent="0.25">
      <c r="A72" s="41">
        <v>100</v>
      </c>
      <c r="B72" s="41" t="s">
        <v>1118</v>
      </c>
      <c r="C72" s="134">
        <v>0.5</v>
      </c>
      <c r="D72" s="41" t="s">
        <v>337</v>
      </c>
      <c r="E72" s="42">
        <v>43166</v>
      </c>
      <c r="F72" s="41" t="s">
        <v>606</v>
      </c>
      <c r="G72" s="41" t="s">
        <v>611</v>
      </c>
      <c r="H72" s="43">
        <v>149.945844652072</v>
      </c>
      <c r="I72" s="148"/>
      <c r="J72" s="41" t="s">
        <v>340</v>
      </c>
      <c r="K72" s="42">
        <v>43166</v>
      </c>
      <c r="L72" s="58" t="s">
        <v>606</v>
      </c>
      <c r="M72" s="41" t="s">
        <v>612</v>
      </c>
      <c r="N72" s="43">
        <v>464.20103142858397</v>
      </c>
    </row>
    <row r="73" spans="1:14" s="12" customFormat="1" ht="15" customHeight="1" x14ac:dyDescent="0.25">
      <c r="A73" s="50">
        <v>100</v>
      </c>
      <c r="B73" s="50" t="s">
        <v>1119</v>
      </c>
      <c r="C73" s="50">
        <v>1</v>
      </c>
      <c r="D73" s="50" t="s">
        <v>342</v>
      </c>
      <c r="E73" s="51">
        <v>43166</v>
      </c>
      <c r="F73" s="50" t="s">
        <v>613</v>
      </c>
      <c r="G73" s="50" t="s">
        <v>614</v>
      </c>
      <c r="H73" s="73">
        <v>113.607144978867</v>
      </c>
      <c r="I73" s="148"/>
      <c r="J73" s="50" t="s">
        <v>345</v>
      </c>
      <c r="K73" s="51">
        <v>43166</v>
      </c>
      <c r="L73" s="52" t="s">
        <v>613</v>
      </c>
      <c r="M73" s="50" t="s">
        <v>615</v>
      </c>
      <c r="N73" s="73">
        <v>259.67004955369242</v>
      </c>
    </row>
    <row r="74" spans="1:14" s="12" customFormat="1" ht="15" customHeight="1" x14ac:dyDescent="0.25">
      <c r="A74" s="24">
        <v>100</v>
      </c>
      <c r="B74" s="24" t="s">
        <v>1119</v>
      </c>
      <c r="C74" s="24">
        <v>1</v>
      </c>
      <c r="D74" s="24" t="s">
        <v>348</v>
      </c>
      <c r="E74" s="25">
        <v>43166</v>
      </c>
      <c r="F74" s="24" t="s">
        <v>613</v>
      </c>
      <c r="G74" s="24" t="s">
        <v>616</v>
      </c>
      <c r="H74" s="27">
        <v>110.85329894105701</v>
      </c>
      <c r="I74" s="148"/>
      <c r="J74" s="24" t="s">
        <v>350</v>
      </c>
      <c r="K74" s="25">
        <v>43166</v>
      </c>
      <c r="L74" s="56" t="s">
        <v>613</v>
      </c>
      <c r="M74" s="24" t="s">
        <v>617</v>
      </c>
      <c r="N74" s="27">
        <v>139.25540828637199</v>
      </c>
    </row>
    <row r="75" spans="1:14" s="12" customFormat="1" ht="15" customHeight="1" x14ac:dyDescent="0.25">
      <c r="A75" s="41">
        <v>100</v>
      </c>
      <c r="B75" s="41" t="s">
        <v>1119</v>
      </c>
      <c r="C75" s="41">
        <v>1</v>
      </c>
      <c r="D75" s="41" t="s">
        <v>353</v>
      </c>
      <c r="E75" s="42">
        <v>43166</v>
      </c>
      <c r="F75" s="41" t="s">
        <v>613</v>
      </c>
      <c r="G75" s="41" t="s">
        <v>618</v>
      </c>
      <c r="H75" s="43">
        <v>116.75424765215899</v>
      </c>
      <c r="I75" s="148"/>
      <c r="J75" s="41" t="s">
        <v>356</v>
      </c>
      <c r="K75" s="42">
        <v>43166</v>
      </c>
      <c r="L75" s="58" t="s">
        <v>613</v>
      </c>
      <c r="M75" s="41" t="s">
        <v>619</v>
      </c>
      <c r="N75" s="43">
        <v>185.54246909160599</v>
      </c>
    </row>
    <row r="76" spans="1:14" s="12" customFormat="1" ht="15" customHeight="1" x14ac:dyDescent="0.25">
      <c r="A76" s="50">
        <v>100</v>
      </c>
      <c r="B76" s="50" t="s">
        <v>1120</v>
      </c>
      <c r="C76" s="50">
        <v>2</v>
      </c>
      <c r="D76" s="50" t="s">
        <v>359</v>
      </c>
      <c r="E76" s="51">
        <v>43166</v>
      </c>
      <c r="F76" s="50" t="s">
        <v>620</v>
      </c>
      <c r="G76" s="50" t="s">
        <v>621</v>
      </c>
      <c r="H76" s="137">
        <v>87.703078501764693</v>
      </c>
      <c r="I76" s="149"/>
      <c r="J76" s="50" t="s">
        <v>362</v>
      </c>
      <c r="K76" s="51">
        <v>43166</v>
      </c>
      <c r="L76" s="52" t="s">
        <v>620</v>
      </c>
      <c r="M76" s="50" t="s">
        <v>622</v>
      </c>
      <c r="N76" s="73">
        <v>101.175011660756</v>
      </c>
    </row>
    <row r="77" spans="1:14" s="12" customFormat="1" ht="15" customHeight="1" x14ac:dyDescent="0.25">
      <c r="A77" s="24">
        <v>100</v>
      </c>
      <c r="B77" s="24" t="s">
        <v>1120</v>
      </c>
      <c r="C77" s="24">
        <v>2</v>
      </c>
      <c r="D77" s="24" t="s">
        <v>365</v>
      </c>
      <c r="E77" s="25">
        <v>43166</v>
      </c>
      <c r="F77" s="24" t="s">
        <v>620</v>
      </c>
      <c r="G77" s="24" t="s">
        <v>623</v>
      </c>
      <c r="H77" s="138">
        <v>94.118958480215397</v>
      </c>
      <c r="I77" s="149"/>
      <c r="J77" s="24" t="s">
        <v>368</v>
      </c>
      <c r="K77" s="25">
        <v>43166</v>
      </c>
      <c r="L77" s="56" t="s">
        <v>620</v>
      </c>
      <c r="M77" s="24" t="s">
        <v>624</v>
      </c>
      <c r="N77" s="27">
        <v>189.81092947853</v>
      </c>
    </row>
    <row r="78" spans="1:14" s="12" customFormat="1" ht="15" customHeight="1" x14ac:dyDescent="0.25">
      <c r="A78" s="41">
        <v>100</v>
      </c>
      <c r="B78" s="41" t="s">
        <v>1120</v>
      </c>
      <c r="C78" s="41">
        <v>2</v>
      </c>
      <c r="D78" s="41" t="s">
        <v>370</v>
      </c>
      <c r="E78" s="42">
        <v>43166</v>
      </c>
      <c r="F78" s="41" t="s">
        <v>620</v>
      </c>
      <c r="G78" s="41" t="s">
        <v>625</v>
      </c>
      <c r="H78" s="139">
        <v>90.541990843104998</v>
      </c>
      <c r="I78" s="149"/>
      <c r="J78" s="41" t="s">
        <v>372</v>
      </c>
      <c r="K78" s="42">
        <v>43166</v>
      </c>
      <c r="L78" s="58" t="s">
        <v>620</v>
      </c>
      <c r="M78" s="41" t="s">
        <v>626</v>
      </c>
      <c r="N78" s="43">
        <v>224.832559613657</v>
      </c>
    </row>
    <row r="79" spans="1:14" s="12" customFormat="1" ht="15" customHeight="1" x14ac:dyDescent="0.25">
      <c r="A79" s="50">
        <v>100</v>
      </c>
      <c r="B79" s="50" t="s">
        <v>1121</v>
      </c>
      <c r="C79" s="50">
        <v>4</v>
      </c>
      <c r="D79" s="50" t="s">
        <v>375</v>
      </c>
      <c r="E79" s="51">
        <v>43166</v>
      </c>
      <c r="F79" s="50" t="s">
        <v>627</v>
      </c>
      <c r="G79" s="50" t="s">
        <v>628</v>
      </c>
      <c r="H79" s="137">
        <v>71.577280968414499</v>
      </c>
      <c r="I79" s="149"/>
      <c r="J79" s="50" t="s">
        <v>378</v>
      </c>
      <c r="K79" s="51">
        <v>43166</v>
      </c>
      <c r="L79" s="52" t="s">
        <v>627</v>
      </c>
      <c r="M79" s="50" t="s">
        <v>629</v>
      </c>
      <c r="N79" s="137">
        <v>68.174187107305798</v>
      </c>
    </row>
    <row r="80" spans="1:14" s="12" customFormat="1" ht="15" customHeight="1" x14ac:dyDescent="0.25">
      <c r="A80" s="24">
        <v>100</v>
      </c>
      <c r="B80" s="24" t="s">
        <v>1121</v>
      </c>
      <c r="C80" s="24">
        <v>4</v>
      </c>
      <c r="D80" s="24" t="s">
        <v>381</v>
      </c>
      <c r="E80" s="25">
        <v>43166</v>
      </c>
      <c r="F80" s="24" t="s">
        <v>627</v>
      </c>
      <c r="G80" s="24" t="s">
        <v>630</v>
      </c>
      <c r="H80" s="138">
        <v>67.037120658858896</v>
      </c>
      <c r="I80" s="149"/>
      <c r="J80" s="24" t="s">
        <v>384</v>
      </c>
      <c r="K80" s="25">
        <v>43166</v>
      </c>
      <c r="L80" s="56" t="s">
        <v>627</v>
      </c>
      <c r="M80" s="24" t="s">
        <v>631</v>
      </c>
      <c r="N80" s="138">
        <v>67.846584849059695</v>
      </c>
    </row>
    <row r="81" spans="1:14" s="12" customFormat="1" ht="15" customHeight="1" x14ac:dyDescent="0.25">
      <c r="A81" s="41">
        <v>100</v>
      </c>
      <c r="B81" s="41" t="s">
        <v>1121</v>
      </c>
      <c r="C81" s="41">
        <v>4</v>
      </c>
      <c r="D81" s="41" t="s">
        <v>387</v>
      </c>
      <c r="E81" s="42">
        <v>43166</v>
      </c>
      <c r="F81" s="41" t="s">
        <v>627</v>
      </c>
      <c r="G81" s="41" t="s">
        <v>632</v>
      </c>
      <c r="H81" s="139">
        <v>75.548328177473806</v>
      </c>
      <c r="I81" s="149"/>
      <c r="J81" s="41" t="s">
        <v>389</v>
      </c>
      <c r="K81" s="42">
        <v>43166</v>
      </c>
      <c r="L81" s="58" t="s">
        <v>627</v>
      </c>
      <c r="M81" s="41" t="s">
        <v>633</v>
      </c>
      <c r="N81" s="139">
        <v>76.017490135079299</v>
      </c>
    </row>
    <row r="82" spans="1:14" s="12" customFormat="1" ht="15" customHeight="1" x14ac:dyDescent="0.25">
      <c r="A82" s="50">
        <v>100</v>
      </c>
      <c r="B82" s="50" t="s">
        <v>1122</v>
      </c>
      <c r="C82" s="50">
        <v>8</v>
      </c>
      <c r="D82" s="50" t="s">
        <v>392</v>
      </c>
      <c r="E82" s="51">
        <v>43166</v>
      </c>
      <c r="F82" s="50" t="s">
        <v>634</v>
      </c>
      <c r="G82" s="50" t="s">
        <v>635</v>
      </c>
      <c r="H82" s="137">
        <v>38.391354186061101</v>
      </c>
      <c r="I82" s="149"/>
      <c r="J82" s="50" t="s">
        <v>395</v>
      </c>
      <c r="K82" s="51">
        <v>43166</v>
      </c>
      <c r="L82" s="52" t="s">
        <v>634</v>
      </c>
      <c r="M82" s="50" t="s">
        <v>636</v>
      </c>
      <c r="N82" s="137">
        <v>31.197560983964902</v>
      </c>
    </row>
    <row r="83" spans="1:14" s="12" customFormat="1" ht="15" customHeight="1" x14ac:dyDescent="0.25">
      <c r="A83" s="24">
        <v>100</v>
      </c>
      <c r="B83" s="24" t="s">
        <v>1122</v>
      </c>
      <c r="C83" s="24">
        <v>8</v>
      </c>
      <c r="D83" s="24" t="s">
        <v>398</v>
      </c>
      <c r="E83" s="25">
        <v>43166</v>
      </c>
      <c r="F83" s="24" t="s">
        <v>634</v>
      </c>
      <c r="G83" s="24" t="s">
        <v>637</v>
      </c>
      <c r="H83" s="138">
        <v>48.956359572789701</v>
      </c>
      <c r="I83" s="149"/>
      <c r="J83" s="24" t="s">
        <v>401</v>
      </c>
      <c r="K83" s="25">
        <v>43166</v>
      </c>
      <c r="L83" s="56" t="s">
        <v>634</v>
      </c>
      <c r="M83" s="24" t="s">
        <v>638</v>
      </c>
      <c r="N83" s="138">
        <v>37.496297161209</v>
      </c>
    </row>
    <row r="84" spans="1:14" s="12" customFormat="1" ht="15" customHeight="1" x14ac:dyDescent="0.25">
      <c r="A84" s="41">
        <v>100</v>
      </c>
      <c r="B84" s="41" t="s">
        <v>1122</v>
      </c>
      <c r="C84" s="41">
        <v>8</v>
      </c>
      <c r="D84" s="41" t="s">
        <v>404</v>
      </c>
      <c r="E84" s="42">
        <v>43166</v>
      </c>
      <c r="F84" s="41" t="s">
        <v>634</v>
      </c>
      <c r="G84" s="41" t="s">
        <v>639</v>
      </c>
      <c r="H84" s="139">
        <v>41.541051608126402</v>
      </c>
      <c r="I84" s="149"/>
      <c r="J84" s="41" t="s">
        <v>406</v>
      </c>
      <c r="K84" s="42">
        <v>43166</v>
      </c>
      <c r="L84" s="58" t="s">
        <v>634</v>
      </c>
      <c r="M84" s="41" t="s">
        <v>640</v>
      </c>
      <c r="N84" s="139">
        <v>56.467603308826398</v>
      </c>
    </row>
    <row r="85" spans="1:14" s="12" customFormat="1" ht="15" customHeight="1" x14ac:dyDescent="0.25">
      <c r="A85" s="50">
        <v>100</v>
      </c>
      <c r="B85" s="50" t="s">
        <v>1123</v>
      </c>
      <c r="C85" s="50">
        <v>12</v>
      </c>
      <c r="D85" s="50" t="s">
        <v>409</v>
      </c>
      <c r="E85" s="51">
        <v>43167</v>
      </c>
      <c r="F85" s="50" t="s">
        <v>641</v>
      </c>
      <c r="G85" s="50" t="s">
        <v>642</v>
      </c>
      <c r="H85" s="137">
        <v>39.460148764269803</v>
      </c>
      <c r="I85" s="149"/>
      <c r="J85" s="50" t="s">
        <v>412</v>
      </c>
      <c r="K85" s="51">
        <v>43167</v>
      </c>
      <c r="L85" s="52" t="s">
        <v>641</v>
      </c>
      <c r="M85" s="50" t="s">
        <v>643</v>
      </c>
      <c r="N85" s="137">
        <v>25.6985864395301</v>
      </c>
    </row>
    <row r="86" spans="1:14" s="12" customFormat="1" ht="15" customHeight="1" x14ac:dyDescent="0.25">
      <c r="A86" s="24">
        <v>100</v>
      </c>
      <c r="B86" s="24" t="s">
        <v>1123</v>
      </c>
      <c r="C86" s="24">
        <v>12</v>
      </c>
      <c r="D86" s="24" t="s">
        <v>414</v>
      </c>
      <c r="E86" s="25">
        <v>43167</v>
      </c>
      <c r="F86" s="24" t="s">
        <v>641</v>
      </c>
      <c r="G86" s="24" t="s">
        <v>644</v>
      </c>
      <c r="H86" s="138">
        <v>37.105354851106704</v>
      </c>
      <c r="I86" s="149"/>
      <c r="J86" s="24" t="s">
        <v>417</v>
      </c>
      <c r="K86" s="25">
        <v>43167</v>
      </c>
      <c r="L86" s="56" t="s">
        <v>641</v>
      </c>
      <c r="M86" s="24" t="s">
        <v>645</v>
      </c>
      <c r="N86" s="138">
        <v>40.7023477179035</v>
      </c>
    </row>
    <row r="87" spans="1:14" s="12" customFormat="1" ht="15" customHeight="1" x14ac:dyDescent="0.25">
      <c r="A87" s="41">
        <v>100</v>
      </c>
      <c r="B87" s="41" t="s">
        <v>1123</v>
      </c>
      <c r="C87" s="41">
        <v>12</v>
      </c>
      <c r="D87" s="41" t="s">
        <v>420</v>
      </c>
      <c r="E87" s="42">
        <v>43167</v>
      </c>
      <c r="F87" s="41" t="s">
        <v>641</v>
      </c>
      <c r="G87" s="41" t="s">
        <v>646</v>
      </c>
      <c r="H87" s="139">
        <v>38.1352499476654</v>
      </c>
      <c r="I87" s="149"/>
      <c r="J87" s="41" t="s">
        <v>423</v>
      </c>
      <c r="K87" s="42">
        <v>43167</v>
      </c>
      <c r="L87" s="58" t="s">
        <v>641</v>
      </c>
      <c r="M87" s="41" t="s">
        <v>647</v>
      </c>
      <c r="N87" s="139">
        <v>27.9767303985479</v>
      </c>
    </row>
    <row r="88" spans="1:14" s="12" customFormat="1" ht="15" customHeight="1" x14ac:dyDescent="0.25">
      <c r="A88" s="50">
        <v>100</v>
      </c>
      <c r="B88" s="50" t="s">
        <v>1124</v>
      </c>
      <c r="C88" s="50">
        <v>24</v>
      </c>
      <c r="D88" s="50" t="s">
        <v>426</v>
      </c>
      <c r="E88" s="51">
        <v>43167</v>
      </c>
      <c r="F88" s="50" t="s">
        <v>648</v>
      </c>
      <c r="G88" s="50" t="s">
        <v>649</v>
      </c>
      <c r="H88" s="140">
        <v>20.359166125346899</v>
      </c>
      <c r="I88" s="30"/>
      <c r="J88" s="50" t="s">
        <v>429</v>
      </c>
      <c r="K88" s="51">
        <v>43167</v>
      </c>
      <c r="L88" s="52" t="s">
        <v>648</v>
      </c>
      <c r="M88" s="50" t="s">
        <v>650</v>
      </c>
      <c r="N88" s="140">
        <v>11.5927165965147</v>
      </c>
    </row>
    <row r="89" spans="1:14" s="12" customFormat="1" ht="15" customHeight="1" x14ac:dyDescent="0.25">
      <c r="A89" s="24">
        <v>100</v>
      </c>
      <c r="B89" s="24" t="s">
        <v>1124</v>
      </c>
      <c r="C89" s="24">
        <v>24</v>
      </c>
      <c r="D89" s="24" t="s">
        <v>431</v>
      </c>
      <c r="E89" s="25">
        <v>43167</v>
      </c>
      <c r="F89" s="24" t="s">
        <v>648</v>
      </c>
      <c r="G89" s="24" t="s">
        <v>651</v>
      </c>
      <c r="H89" s="112">
        <v>18.688179203084399</v>
      </c>
      <c r="I89" s="30"/>
      <c r="J89" s="24" t="s">
        <v>434</v>
      </c>
      <c r="K89" s="25">
        <v>43167</v>
      </c>
      <c r="L89" s="56" t="s">
        <v>648</v>
      </c>
      <c r="M89" s="24" t="s">
        <v>652</v>
      </c>
      <c r="N89" s="116">
        <v>7.8721939078667802</v>
      </c>
    </row>
    <row r="90" spans="1:14" s="12" customFormat="1" ht="15" customHeight="1" x14ac:dyDescent="0.25">
      <c r="A90" s="41">
        <v>100</v>
      </c>
      <c r="B90" s="41" t="s">
        <v>1124</v>
      </c>
      <c r="C90" s="41">
        <v>24</v>
      </c>
      <c r="D90" s="41" t="s">
        <v>436</v>
      </c>
      <c r="E90" s="42">
        <v>43167</v>
      </c>
      <c r="F90" s="41" t="s">
        <v>648</v>
      </c>
      <c r="G90" s="41" t="s">
        <v>653</v>
      </c>
      <c r="H90" s="143">
        <v>21.466025188135902</v>
      </c>
      <c r="I90" s="30"/>
      <c r="J90" s="41" t="s">
        <v>438</v>
      </c>
      <c r="K90" s="42">
        <v>43167</v>
      </c>
      <c r="L90" s="58" t="s">
        <v>648</v>
      </c>
      <c r="M90" s="41" t="s">
        <v>654</v>
      </c>
      <c r="N90" s="143">
        <v>16.974727174669901</v>
      </c>
    </row>
    <row r="91" spans="1:14" s="12" customFormat="1" ht="15" customHeight="1" x14ac:dyDescent="0.25">
      <c r="A91" s="50">
        <v>100</v>
      </c>
      <c r="B91" s="50" t="s">
        <v>1125</v>
      </c>
      <c r="C91" s="50">
        <v>48</v>
      </c>
      <c r="D91" s="50" t="s">
        <v>441</v>
      </c>
      <c r="E91" s="51">
        <v>43167</v>
      </c>
      <c r="F91" s="50" t="s">
        <v>648</v>
      </c>
      <c r="G91" s="50" t="s">
        <v>655</v>
      </c>
      <c r="H91" s="140">
        <v>11.193924997777801</v>
      </c>
      <c r="I91" s="30"/>
      <c r="J91" s="50" t="s">
        <v>443</v>
      </c>
      <c r="K91" s="51">
        <v>43167</v>
      </c>
      <c r="L91" s="52" t="s">
        <v>648</v>
      </c>
      <c r="M91" s="50" t="s">
        <v>656</v>
      </c>
      <c r="N91" s="145">
        <v>1.8320261223380401</v>
      </c>
    </row>
    <row r="92" spans="1:14" s="12" customFormat="1" ht="15" customHeight="1" x14ac:dyDescent="0.25">
      <c r="A92" s="24">
        <v>100</v>
      </c>
      <c r="B92" s="24" t="s">
        <v>1125</v>
      </c>
      <c r="C92" s="24">
        <v>48</v>
      </c>
      <c r="D92" s="24" t="s">
        <v>446</v>
      </c>
      <c r="E92" s="25">
        <v>43167</v>
      </c>
      <c r="F92" s="24" t="s">
        <v>648</v>
      </c>
      <c r="G92" s="24" t="s">
        <v>657</v>
      </c>
      <c r="H92" s="112">
        <v>11.0446005545428</v>
      </c>
      <c r="I92" s="30"/>
      <c r="J92" s="24" t="s">
        <v>449</v>
      </c>
      <c r="K92" s="25">
        <v>43167</v>
      </c>
      <c r="L92" s="56" t="s">
        <v>648</v>
      </c>
      <c r="M92" s="24" t="s">
        <v>658</v>
      </c>
      <c r="N92" s="150">
        <v>4.8713431974555403</v>
      </c>
    </row>
    <row r="93" spans="1:14" s="12" customFormat="1" ht="15" customHeight="1" x14ac:dyDescent="0.25">
      <c r="A93" s="36">
        <v>100</v>
      </c>
      <c r="B93" s="36" t="s">
        <v>1125</v>
      </c>
      <c r="C93" s="36">
        <v>48</v>
      </c>
      <c r="D93" s="36" t="s">
        <v>451</v>
      </c>
      <c r="E93" s="37">
        <v>43167</v>
      </c>
      <c r="F93" s="36" t="s">
        <v>648</v>
      </c>
      <c r="G93" s="36" t="s">
        <v>659</v>
      </c>
      <c r="H93" s="151">
        <v>8.8817316171828509</v>
      </c>
      <c r="I93" s="152"/>
      <c r="J93" s="36" t="s">
        <v>453</v>
      </c>
      <c r="K93" s="37">
        <v>43167</v>
      </c>
      <c r="L93" s="88" t="s">
        <v>648</v>
      </c>
      <c r="M93" s="36" t="s">
        <v>660</v>
      </c>
      <c r="N93" s="146">
        <v>4.5848041643483404</v>
      </c>
    </row>
    <row r="94" spans="1:14" s="12" customFormat="1" ht="8.25" customHeight="1" x14ac:dyDescent="0.25">
      <c r="A94" s="24"/>
      <c r="H94" s="153"/>
      <c r="J94" s="154"/>
    </row>
    <row r="95" spans="1:14" ht="13.9" customHeight="1" x14ac:dyDescent="0.25">
      <c r="A95" s="99" t="s">
        <v>661</v>
      </c>
      <c r="B95" s="95"/>
      <c r="C95" s="24"/>
      <c r="D95" s="24"/>
      <c r="E95" s="96"/>
      <c r="F95" s="56"/>
      <c r="G95" s="24"/>
      <c r="H95" s="24"/>
      <c r="I95" s="95"/>
      <c r="J95" s="97"/>
    </row>
    <row r="96" spans="1:14" ht="13.9" customHeight="1" x14ac:dyDescent="0.25">
      <c r="A96" s="11" t="s">
        <v>662</v>
      </c>
      <c r="B96" s="100"/>
      <c r="C96" s="100"/>
      <c r="D96" s="100"/>
      <c r="E96" s="100"/>
      <c r="F96" s="100"/>
      <c r="G96" s="100"/>
      <c r="H96" s="100"/>
      <c r="I96" s="100"/>
      <c r="J96" s="97"/>
    </row>
    <row r="97" spans="1:10" ht="14.25" customHeight="1" x14ac:dyDescent="0.25">
      <c r="A97" s="11" t="s">
        <v>663</v>
      </c>
      <c r="B97" s="100"/>
      <c r="C97" s="100"/>
      <c r="D97" s="100"/>
      <c r="E97" s="100"/>
      <c r="F97" s="100"/>
      <c r="G97" s="100"/>
      <c r="H97" s="100"/>
      <c r="I97" s="100"/>
      <c r="J97" s="97"/>
    </row>
    <row r="98" spans="1:10" ht="14.25" customHeight="1" x14ac:dyDescent="0.25">
      <c r="A98" s="11"/>
      <c r="B98" s="100"/>
      <c r="C98" s="100"/>
      <c r="D98" s="100"/>
      <c r="E98" s="100"/>
      <c r="F98" s="100"/>
      <c r="G98" s="100"/>
      <c r="H98" s="100"/>
      <c r="I98" s="100"/>
      <c r="J98" s="97"/>
    </row>
    <row r="99" spans="1:10" ht="14.25" customHeight="1" x14ac:dyDescent="0.25">
      <c r="A99" s="11"/>
      <c r="B99" s="10" t="s">
        <v>905</v>
      </c>
      <c r="C99" s="293" t="s">
        <v>1126</v>
      </c>
      <c r="D99" s="100"/>
      <c r="E99" s="100"/>
      <c r="F99" s="100"/>
      <c r="G99" s="100"/>
      <c r="H99" s="100"/>
      <c r="I99" s="100"/>
      <c r="J99" s="97"/>
    </row>
    <row r="100" spans="1:10" ht="14.25" customHeight="1" x14ac:dyDescent="0.25">
      <c r="A100" s="11"/>
      <c r="B100" s="102" t="s">
        <v>1104</v>
      </c>
      <c r="C100" s="292">
        <v>43682</v>
      </c>
      <c r="D100" s="100"/>
      <c r="E100" s="100"/>
      <c r="F100" s="100"/>
      <c r="G100" s="100"/>
      <c r="H100" s="100"/>
      <c r="I100" s="100"/>
      <c r="J100" s="97"/>
    </row>
    <row r="101" spans="1:10" ht="14.25" customHeight="1" x14ac:dyDescent="0.25">
      <c r="A101" s="11"/>
      <c r="B101" s="10" t="s">
        <v>906</v>
      </c>
      <c r="C101" s="11" t="s">
        <v>907</v>
      </c>
      <c r="D101" s="100"/>
      <c r="E101" s="100"/>
      <c r="F101" s="100"/>
      <c r="G101" s="100"/>
      <c r="H101" s="100"/>
      <c r="I101" s="100"/>
      <c r="J101" s="97"/>
    </row>
    <row r="102" spans="1:10" x14ac:dyDescent="0.25">
      <c r="F102" s="101"/>
      <c r="G102" s="155"/>
      <c r="H102" s="155"/>
    </row>
    <row r="103" spans="1:10" x14ac:dyDescent="0.25">
      <c r="B103" s="10" t="s">
        <v>457</v>
      </c>
      <c r="C103" s="9" t="s">
        <v>1134</v>
      </c>
      <c r="D103" s="11"/>
    </row>
    <row r="104" spans="1:10" x14ac:dyDescent="0.25">
      <c r="B104" s="102" t="s">
        <v>1127</v>
      </c>
      <c r="C104" s="300">
        <v>43684</v>
      </c>
      <c r="D104" s="294"/>
      <c r="F104" s="103"/>
      <c r="G104" s="156"/>
      <c r="H104" s="156"/>
    </row>
    <row r="105" spans="1:10" x14ac:dyDescent="0.25">
      <c r="B105" s="225" t="s">
        <v>1132</v>
      </c>
      <c r="C105" s="226" t="s">
        <v>1129</v>
      </c>
    </row>
  </sheetData>
  <pageMargins left="0.45" right="0.45" top="0.75" bottom="0.75" header="0.3" footer="0.3"/>
  <pageSetup scale="61" fitToHeight="2" orientation="landscape" r:id="rId1"/>
  <headerFooter>
    <oddFooter>&amp;LCHEM13751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8E4A-20E8-4C91-BA59-82211F57F79C}">
  <sheetPr>
    <pageSetUpPr fitToPage="1"/>
  </sheetPr>
  <dimension ref="A1:P184"/>
  <sheetViews>
    <sheetView workbookViewId="0">
      <selection activeCell="F3" sqref="F3"/>
    </sheetView>
  </sheetViews>
  <sheetFormatPr defaultRowHeight="15" x14ac:dyDescent="0.25"/>
  <cols>
    <col min="1" max="1" width="13.5703125" style="2" customWidth="1"/>
    <col min="2" max="2" width="7.7109375" style="2" customWidth="1"/>
    <col min="3" max="3" width="8.7109375" style="2" customWidth="1"/>
    <col min="4" max="4" width="11.7109375" style="2" customWidth="1"/>
    <col min="5" max="7" width="12.7109375" style="2" customWidth="1"/>
    <col min="8" max="8" width="16.28515625" style="2" customWidth="1"/>
    <col min="9" max="9" width="15.7109375" style="105" customWidth="1"/>
    <col min="10" max="10" width="13.5703125" customWidth="1"/>
    <col min="11" max="11" width="17.7109375" style="95" customWidth="1"/>
    <col min="12" max="12" width="7.5703125" customWidth="1"/>
    <col min="13" max="15" width="12.7109375" customWidth="1"/>
    <col min="248" max="248" width="13.5703125" customWidth="1"/>
    <col min="249" max="249" width="7.7109375" customWidth="1"/>
    <col min="250" max="250" width="8.7109375" customWidth="1"/>
    <col min="251" max="251" width="11.7109375" customWidth="1"/>
    <col min="252" max="253" width="12.7109375" customWidth="1"/>
    <col min="254" max="254" width="16.28515625" customWidth="1"/>
    <col min="255" max="255" width="15.7109375" customWidth="1"/>
    <col min="256" max="256" width="13.5703125" customWidth="1"/>
    <col min="257" max="257" width="14.42578125" customWidth="1"/>
    <col min="258" max="258" width="18.7109375" customWidth="1"/>
    <col min="504" max="504" width="13.5703125" customWidth="1"/>
    <col min="505" max="505" width="7.7109375" customWidth="1"/>
    <col min="506" max="506" width="8.7109375" customWidth="1"/>
    <col min="507" max="507" width="11.7109375" customWidth="1"/>
    <col min="508" max="509" width="12.7109375" customWidth="1"/>
    <col min="510" max="510" width="16.28515625" customWidth="1"/>
    <col min="511" max="511" width="15.7109375" customWidth="1"/>
    <col min="512" max="512" width="13.5703125" customWidth="1"/>
    <col min="513" max="513" width="14.42578125" customWidth="1"/>
    <col min="514" max="514" width="18.7109375" customWidth="1"/>
    <col min="760" max="760" width="13.5703125" customWidth="1"/>
    <col min="761" max="761" width="7.7109375" customWidth="1"/>
    <col min="762" max="762" width="8.7109375" customWidth="1"/>
    <col min="763" max="763" width="11.7109375" customWidth="1"/>
    <col min="764" max="765" width="12.7109375" customWidth="1"/>
    <col min="766" max="766" width="16.28515625" customWidth="1"/>
    <col min="767" max="767" width="15.7109375" customWidth="1"/>
    <col min="768" max="768" width="13.5703125" customWidth="1"/>
    <col min="769" max="769" width="14.42578125" customWidth="1"/>
    <col min="770" max="770" width="18.7109375" customWidth="1"/>
    <col min="1016" max="1016" width="13.5703125" customWidth="1"/>
    <col min="1017" max="1017" width="7.7109375" customWidth="1"/>
    <col min="1018" max="1018" width="8.7109375" customWidth="1"/>
    <col min="1019" max="1019" width="11.7109375" customWidth="1"/>
    <col min="1020" max="1021" width="12.7109375" customWidth="1"/>
    <col min="1022" max="1022" width="16.28515625" customWidth="1"/>
    <col min="1023" max="1023" width="15.7109375" customWidth="1"/>
    <col min="1024" max="1024" width="13.5703125" customWidth="1"/>
    <col min="1025" max="1025" width="14.42578125" customWidth="1"/>
    <col min="1026" max="1026" width="18.7109375" customWidth="1"/>
    <col min="1272" max="1272" width="13.5703125" customWidth="1"/>
    <col min="1273" max="1273" width="7.7109375" customWidth="1"/>
    <col min="1274" max="1274" width="8.7109375" customWidth="1"/>
    <col min="1275" max="1275" width="11.7109375" customWidth="1"/>
    <col min="1276" max="1277" width="12.7109375" customWidth="1"/>
    <col min="1278" max="1278" width="16.28515625" customWidth="1"/>
    <col min="1279" max="1279" width="15.7109375" customWidth="1"/>
    <col min="1280" max="1280" width="13.5703125" customWidth="1"/>
    <col min="1281" max="1281" width="14.42578125" customWidth="1"/>
    <col min="1282" max="1282" width="18.7109375" customWidth="1"/>
    <col min="1528" max="1528" width="13.5703125" customWidth="1"/>
    <col min="1529" max="1529" width="7.7109375" customWidth="1"/>
    <col min="1530" max="1530" width="8.7109375" customWidth="1"/>
    <col min="1531" max="1531" width="11.7109375" customWidth="1"/>
    <col min="1532" max="1533" width="12.7109375" customWidth="1"/>
    <col min="1534" max="1534" width="16.28515625" customWidth="1"/>
    <col min="1535" max="1535" width="15.7109375" customWidth="1"/>
    <col min="1536" max="1536" width="13.5703125" customWidth="1"/>
    <col min="1537" max="1537" width="14.42578125" customWidth="1"/>
    <col min="1538" max="1538" width="18.7109375" customWidth="1"/>
    <col min="1784" max="1784" width="13.5703125" customWidth="1"/>
    <col min="1785" max="1785" width="7.7109375" customWidth="1"/>
    <col min="1786" max="1786" width="8.7109375" customWidth="1"/>
    <col min="1787" max="1787" width="11.7109375" customWidth="1"/>
    <col min="1788" max="1789" width="12.7109375" customWidth="1"/>
    <col min="1790" max="1790" width="16.28515625" customWidth="1"/>
    <col min="1791" max="1791" width="15.7109375" customWidth="1"/>
    <col min="1792" max="1792" width="13.5703125" customWidth="1"/>
    <col min="1793" max="1793" width="14.42578125" customWidth="1"/>
    <col min="1794" max="1794" width="18.7109375" customWidth="1"/>
    <col min="2040" max="2040" width="13.5703125" customWidth="1"/>
    <col min="2041" max="2041" width="7.7109375" customWidth="1"/>
    <col min="2042" max="2042" width="8.7109375" customWidth="1"/>
    <col min="2043" max="2043" width="11.7109375" customWidth="1"/>
    <col min="2044" max="2045" width="12.7109375" customWidth="1"/>
    <col min="2046" max="2046" width="16.28515625" customWidth="1"/>
    <col min="2047" max="2047" width="15.7109375" customWidth="1"/>
    <col min="2048" max="2048" width="13.5703125" customWidth="1"/>
    <col min="2049" max="2049" width="14.42578125" customWidth="1"/>
    <col min="2050" max="2050" width="18.7109375" customWidth="1"/>
    <col min="2296" max="2296" width="13.5703125" customWidth="1"/>
    <col min="2297" max="2297" width="7.7109375" customWidth="1"/>
    <col min="2298" max="2298" width="8.7109375" customWidth="1"/>
    <col min="2299" max="2299" width="11.7109375" customWidth="1"/>
    <col min="2300" max="2301" width="12.7109375" customWidth="1"/>
    <col min="2302" max="2302" width="16.28515625" customWidth="1"/>
    <col min="2303" max="2303" width="15.7109375" customWidth="1"/>
    <col min="2304" max="2304" width="13.5703125" customWidth="1"/>
    <col min="2305" max="2305" width="14.42578125" customWidth="1"/>
    <col min="2306" max="2306" width="18.7109375" customWidth="1"/>
    <col min="2552" max="2552" width="13.5703125" customWidth="1"/>
    <col min="2553" max="2553" width="7.7109375" customWidth="1"/>
    <col min="2554" max="2554" width="8.7109375" customWidth="1"/>
    <col min="2555" max="2555" width="11.7109375" customWidth="1"/>
    <col min="2556" max="2557" width="12.7109375" customWidth="1"/>
    <col min="2558" max="2558" width="16.28515625" customWidth="1"/>
    <col min="2559" max="2559" width="15.7109375" customWidth="1"/>
    <col min="2560" max="2560" width="13.5703125" customWidth="1"/>
    <col min="2561" max="2561" width="14.42578125" customWidth="1"/>
    <col min="2562" max="2562" width="18.7109375" customWidth="1"/>
    <col min="2808" max="2808" width="13.5703125" customWidth="1"/>
    <col min="2809" max="2809" width="7.7109375" customWidth="1"/>
    <col min="2810" max="2810" width="8.7109375" customWidth="1"/>
    <col min="2811" max="2811" width="11.7109375" customWidth="1"/>
    <col min="2812" max="2813" width="12.7109375" customWidth="1"/>
    <col min="2814" max="2814" width="16.28515625" customWidth="1"/>
    <col min="2815" max="2815" width="15.7109375" customWidth="1"/>
    <col min="2816" max="2816" width="13.5703125" customWidth="1"/>
    <col min="2817" max="2817" width="14.42578125" customWidth="1"/>
    <col min="2818" max="2818" width="18.7109375" customWidth="1"/>
    <col min="3064" max="3064" width="13.5703125" customWidth="1"/>
    <col min="3065" max="3065" width="7.7109375" customWidth="1"/>
    <col min="3066" max="3066" width="8.7109375" customWidth="1"/>
    <col min="3067" max="3067" width="11.7109375" customWidth="1"/>
    <col min="3068" max="3069" width="12.7109375" customWidth="1"/>
    <col min="3070" max="3070" width="16.28515625" customWidth="1"/>
    <col min="3071" max="3071" width="15.7109375" customWidth="1"/>
    <col min="3072" max="3072" width="13.5703125" customWidth="1"/>
    <col min="3073" max="3073" width="14.42578125" customWidth="1"/>
    <col min="3074" max="3074" width="18.7109375" customWidth="1"/>
    <col min="3320" max="3320" width="13.5703125" customWidth="1"/>
    <col min="3321" max="3321" width="7.7109375" customWidth="1"/>
    <col min="3322" max="3322" width="8.7109375" customWidth="1"/>
    <col min="3323" max="3323" width="11.7109375" customWidth="1"/>
    <col min="3324" max="3325" width="12.7109375" customWidth="1"/>
    <col min="3326" max="3326" width="16.28515625" customWidth="1"/>
    <col min="3327" max="3327" width="15.7109375" customWidth="1"/>
    <col min="3328" max="3328" width="13.5703125" customWidth="1"/>
    <col min="3329" max="3329" width="14.42578125" customWidth="1"/>
    <col min="3330" max="3330" width="18.7109375" customWidth="1"/>
    <col min="3576" max="3576" width="13.5703125" customWidth="1"/>
    <col min="3577" max="3577" width="7.7109375" customWidth="1"/>
    <col min="3578" max="3578" width="8.7109375" customWidth="1"/>
    <col min="3579" max="3579" width="11.7109375" customWidth="1"/>
    <col min="3580" max="3581" width="12.7109375" customWidth="1"/>
    <col min="3582" max="3582" width="16.28515625" customWidth="1"/>
    <col min="3583" max="3583" width="15.7109375" customWidth="1"/>
    <col min="3584" max="3584" width="13.5703125" customWidth="1"/>
    <col min="3585" max="3585" width="14.42578125" customWidth="1"/>
    <col min="3586" max="3586" width="18.7109375" customWidth="1"/>
    <col min="3832" max="3832" width="13.5703125" customWidth="1"/>
    <col min="3833" max="3833" width="7.7109375" customWidth="1"/>
    <col min="3834" max="3834" width="8.7109375" customWidth="1"/>
    <col min="3835" max="3835" width="11.7109375" customWidth="1"/>
    <col min="3836" max="3837" width="12.7109375" customWidth="1"/>
    <col min="3838" max="3838" width="16.28515625" customWidth="1"/>
    <col min="3839" max="3839" width="15.7109375" customWidth="1"/>
    <col min="3840" max="3840" width="13.5703125" customWidth="1"/>
    <col min="3841" max="3841" width="14.42578125" customWidth="1"/>
    <col min="3842" max="3842" width="18.7109375" customWidth="1"/>
    <col min="4088" max="4088" width="13.5703125" customWidth="1"/>
    <col min="4089" max="4089" width="7.7109375" customWidth="1"/>
    <col min="4090" max="4090" width="8.7109375" customWidth="1"/>
    <col min="4091" max="4091" width="11.7109375" customWidth="1"/>
    <col min="4092" max="4093" width="12.7109375" customWidth="1"/>
    <col min="4094" max="4094" width="16.28515625" customWidth="1"/>
    <col min="4095" max="4095" width="15.7109375" customWidth="1"/>
    <col min="4096" max="4096" width="13.5703125" customWidth="1"/>
    <col min="4097" max="4097" width="14.42578125" customWidth="1"/>
    <col min="4098" max="4098" width="18.7109375" customWidth="1"/>
    <col min="4344" max="4344" width="13.5703125" customWidth="1"/>
    <col min="4345" max="4345" width="7.7109375" customWidth="1"/>
    <col min="4346" max="4346" width="8.7109375" customWidth="1"/>
    <col min="4347" max="4347" width="11.7109375" customWidth="1"/>
    <col min="4348" max="4349" width="12.7109375" customWidth="1"/>
    <col min="4350" max="4350" width="16.28515625" customWidth="1"/>
    <col min="4351" max="4351" width="15.7109375" customWidth="1"/>
    <col min="4352" max="4352" width="13.5703125" customWidth="1"/>
    <col min="4353" max="4353" width="14.42578125" customWidth="1"/>
    <col min="4354" max="4354" width="18.7109375" customWidth="1"/>
    <col min="4600" max="4600" width="13.5703125" customWidth="1"/>
    <col min="4601" max="4601" width="7.7109375" customWidth="1"/>
    <col min="4602" max="4602" width="8.7109375" customWidth="1"/>
    <col min="4603" max="4603" width="11.7109375" customWidth="1"/>
    <col min="4604" max="4605" width="12.7109375" customWidth="1"/>
    <col min="4606" max="4606" width="16.28515625" customWidth="1"/>
    <col min="4607" max="4607" width="15.7109375" customWidth="1"/>
    <col min="4608" max="4608" width="13.5703125" customWidth="1"/>
    <col min="4609" max="4609" width="14.42578125" customWidth="1"/>
    <col min="4610" max="4610" width="18.7109375" customWidth="1"/>
    <col min="4856" max="4856" width="13.5703125" customWidth="1"/>
    <col min="4857" max="4857" width="7.7109375" customWidth="1"/>
    <col min="4858" max="4858" width="8.7109375" customWidth="1"/>
    <col min="4859" max="4859" width="11.7109375" customWidth="1"/>
    <col min="4860" max="4861" width="12.7109375" customWidth="1"/>
    <col min="4862" max="4862" width="16.28515625" customWidth="1"/>
    <col min="4863" max="4863" width="15.7109375" customWidth="1"/>
    <col min="4864" max="4864" width="13.5703125" customWidth="1"/>
    <col min="4865" max="4865" width="14.42578125" customWidth="1"/>
    <col min="4866" max="4866" width="18.7109375" customWidth="1"/>
    <col min="5112" max="5112" width="13.5703125" customWidth="1"/>
    <col min="5113" max="5113" width="7.7109375" customWidth="1"/>
    <col min="5114" max="5114" width="8.7109375" customWidth="1"/>
    <col min="5115" max="5115" width="11.7109375" customWidth="1"/>
    <col min="5116" max="5117" width="12.7109375" customWidth="1"/>
    <col min="5118" max="5118" width="16.28515625" customWidth="1"/>
    <col min="5119" max="5119" width="15.7109375" customWidth="1"/>
    <col min="5120" max="5120" width="13.5703125" customWidth="1"/>
    <col min="5121" max="5121" width="14.42578125" customWidth="1"/>
    <col min="5122" max="5122" width="18.7109375" customWidth="1"/>
    <col min="5368" max="5368" width="13.5703125" customWidth="1"/>
    <col min="5369" max="5369" width="7.7109375" customWidth="1"/>
    <col min="5370" max="5370" width="8.7109375" customWidth="1"/>
    <col min="5371" max="5371" width="11.7109375" customWidth="1"/>
    <col min="5372" max="5373" width="12.7109375" customWidth="1"/>
    <col min="5374" max="5374" width="16.28515625" customWidth="1"/>
    <col min="5375" max="5375" width="15.7109375" customWidth="1"/>
    <col min="5376" max="5376" width="13.5703125" customWidth="1"/>
    <col min="5377" max="5377" width="14.42578125" customWidth="1"/>
    <col min="5378" max="5378" width="18.7109375" customWidth="1"/>
    <col min="5624" max="5624" width="13.5703125" customWidth="1"/>
    <col min="5625" max="5625" width="7.7109375" customWidth="1"/>
    <col min="5626" max="5626" width="8.7109375" customWidth="1"/>
    <col min="5627" max="5627" width="11.7109375" customWidth="1"/>
    <col min="5628" max="5629" width="12.7109375" customWidth="1"/>
    <col min="5630" max="5630" width="16.28515625" customWidth="1"/>
    <col min="5631" max="5631" width="15.7109375" customWidth="1"/>
    <col min="5632" max="5632" width="13.5703125" customWidth="1"/>
    <col min="5633" max="5633" width="14.42578125" customWidth="1"/>
    <col min="5634" max="5634" width="18.7109375" customWidth="1"/>
    <col min="5880" max="5880" width="13.5703125" customWidth="1"/>
    <col min="5881" max="5881" width="7.7109375" customWidth="1"/>
    <col min="5882" max="5882" width="8.7109375" customWidth="1"/>
    <col min="5883" max="5883" width="11.7109375" customWidth="1"/>
    <col min="5884" max="5885" width="12.7109375" customWidth="1"/>
    <col min="5886" max="5886" width="16.28515625" customWidth="1"/>
    <col min="5887" max="5887" width="15.7109375" customWidth="1"/>
    <col min="5888" max="5888" width="13.5703125" customWidth="1"/>
    <col min="5889" max="5889" width="14.42578125" customWidth="1"/>
    <col min="5890" max="5890" width="18.7109375" customWidth="1"/>
    <col min="6136" max="6136" width="13.5703125" customWidth="1"/>
    <col min="6137" max="6137" width="7.7109375" customWidth="1"/>
    <col min="6138" max="6138" width="8.7109375" customWidth="1"/>
    <col min="6139" max="6139" width="11.7109375" customWidth="1"/>
    <col min="6140" max="6141" width="12.7109375" customWidth="1"/>
    <col min="6142" max="6142" width="16.28515625" customWidth="1"/>
    <col min="6143" max="6143" width="15.7109375" customWidth="1"/>
    <col min="6144" max="6144" width="13.5703125" customWidth="1"/>
    <col min="6145" max="6145" width="14.42578125" customWidth="1"/>
    <col min="6146" max="6146" width="18.7109375" customWidth="1"/>
    <col min="6392" max="6392" width="13.5703125" customWidth="1"/>
    <col min="6393" max="6393" width="7.7109375" customWidth="1"/>
    <col min="6394" max="6394" width="8.7109375" customWidth="1"/>
    <col min="6395" max="6395" width="11.7109375" customWidth="1"/>
    <col min="6396" max="6397" width="12.7109375" customWidth="1"/>
    <col min="6398" max="6398" width="16.28515625" customWidth="1"/>
    <col min="6399" max="6399" width="15.7109375" customWidth="1"/>
    <col min="6400" max="6400" width="13.5703125" customWidth="1"/>
    <col min="6401" max="6401" width="14.42578125" customWidth="1"/>
    <col min="6402" max="6402" width="18.7109375" customWidth="1"/>
    <col min="6648" max="6648" width="13.5703125" customWidth="1"/>
    <col min="6649" max="6649" width="7.7109375" customWidth="1"/>
    <col min="6650" max="6650" width="8.7109375" customWidth="1"/>
    <col min="6651" max="6651" width="11.7109375" customWidth="1"/>
    <col min="6652" max="6653" width="12.7109375" customWidth="1"/>
    <col min="6654" max="6654" width="16.28515625" customWidth="1"/>
    <col min="6655" max="6655" width="15.7109375" customWidth="1"/>
    <col min="6656" max="6656" width="13.5703125" customWidth="1"/>
    <col min="6657" max="6657" width="14.42578125" customWidth="1"/>
    <col min="6658" max="6658" width="18.7109375" customWidth="1"/>
    <col min="6904" max="6904" width="13.5703125" customWidth="1"/>
    <col min="6905" max="6905" width="7.7109375" customWidth="1"/>
    <col min="6906" max="6906" width="8.7109375" customWidth="1"/>
    <col min="6907" max="6907" width="11.7109375" customWidth="1"/>
    <col min="6908" max="6909" width="12.7109375" customWidth="1"/>
    <col min="6910" max="6910" width="16.28515625" customWidth="1"/>
    <col min="6911" max="6911" width="15.7109375" customWidth="1"/>
    <col min="6912" max="6912" width="13.5703125" customWidth="1"/>
    <col min="6913" max="6913" width="14.42578125" customWidth="1"/>
    <col min="6914" max="6914" width="18.7109375" customWidth="1"/>
    <col min="7160" max="7160" width="13.5703125" customWidth="1"/>
    <col min="7161" max="7161" width="7.7109375" customWidth="1"/>
    <col min="7162" max="7162" width="8.7109375" customWidth="1"/>
    <col min="7163" max="7163" width="11.7109375" customWidth="1"/>
    <col min="7164" max="7165" width="12.7109375" customWidth="1"/>
    <col min="7166" max="7166" width="16.28515625" customWidth="1"/>
    <col min="7167" max="7167" width="15.7109375" customWidth="1"/>
    <col min="7168" max="7168" width="13.5703125" customWidth="1"/>
    <col min="7169" max="7169" width="14.42578125" customWidth="1"/>
    <col min="7170" max="7170" width="18.7109375" customWidth="1"/>
    <col min="7416" max="7416" width="13.5703125" customWidth="1"/>
    <col min="7417" max="7417" width="7.7109375" customWidth="1"/>
    <col min="7418" max="7418" width="8.7109375" customWidth="1"/>
    <col min="7419" max="7419" width="11.7109375" customWidth="1"/>
    <col min="7420" max="7421" width="12.7109375" customWidth="1"/>
    <col min="7422" max="7422" width="16.28515625" customWidth="1"/>
    <col min="7423" max="7423" width="15.7109375" customWidth="1"/>
    <col min="7424" max="7424" width="13.5703125" customWidth="1"/>
    <col min="7425" max="7425" width="14.42578125" customWidth="1"/>
    <col min="7426" max="7426" width="18.7109375" customWidth="1"/>
    <col min="7672" max="7672" width="13.5703125" customWidth="1"/>
    <col min="7673" max="7673" width="7.7109375" customWidth="1"/>
    <col min="7674" max="7674" width="8.7109375" customWidth="1"/>
    <col min="7675" max="7675" width="11.7109375" customWidth="1"/>
    <col min="7676" max="7677" width="12.7109375" customWidth="1"/>
    <col min="7678" max="7678" width="16.28515625" customWidth="1"/>
    <col min="7679" max="7679" width="15.7109375" customWidth="1"/>
    <col min="7680" max="7680" width="13.5703125" customWidth="1"/>
    <col min="7681" max="7681" width="14.42578125" customWidth="1"/>
    <col min="7682" max="7682" width="18.7109375" customWidth="1"/>
    <col min="7928" max="7928" width="13.5703125" customWidth="1"/>
    <col min="7929" max="7929" width="7.7109375" customWidth="1"/>
    <col min="7930" max="7930" width="8.7109375" customWidth="1"/>
    <col min="7931" max="7931" width="11.7109375" customWidth="1"/>
    <col min="7932" max="7933" width="12.7109375" customWidth="1"/>
    <col min="7934" max="7934" width="16.28515625" customWidth="1"/>
    <col min="7935" max="7935" width="15.7109375" customWidth="1"/>
    <col min="7936" max="7936" width="13.5703125" customWidth="1"/>
    <col min="7937" max="7937" width="14.42578125" customWidth="1"/>
    <col min="7938" max="7938" width="18.7109375" customWidth="1"/>
    <col min="8184" max="8184" width="13.5703125" customWidth="1"/>
    <col min="8185" max="8185" width="7.7109375" customWidth="1"/>
    <col min="8186" max="8186" width="8.7109375" customWidth="1"/>
    <col min="8187" max="8187" width="11.7109375" customWidth="1"/>
    <col min="8188" max="8189" width="12.7109375" customWidth="1"/>
    <col min="8190" max="8190" width="16.28515625" customWidth="1"/>
    <col min="8191" max="8191" width="15.7109375" customWidth="1"/>
    <col min="8192" max="8192" width="13.5703125" customWidth="1"/>
    <col min="8193" max="8193" width="14.42578125" customWidth="1"/>
    <col min="8194" max="8194" width="18.7109375" customWidth="1"/>
    <col min="8440" max="8440" width="13.5703125" customWidth="1"/>
    <col min="8441" max="8441" width="7.7109375" customWidth="1"/>
    <col min="8442" max="8442" width="8.7109375" customWidth="1"/>
    <col min="8443" max="8443" width="11.7109375" customWidth="1"/>
    <col min="8444" max="8445" width="12.7109375" customWidth="1"/>
    <col min="8446" max="8446" width="16.28515625" customWidth="1"/>
    <col min="8447" max="8447" width="15.7109375" customWidth="1"/>
    <col min="8448" max="8448" width="13.5703125" customWidth="1"/>
    <col min="8449" max="8449" width="14.42578125" customWidth="1"/>
    <col min="8450" max="8450" width="18.7109375" customWidth="1"/>
    <col min="8696" max="8696" width="13.5703125" customWidth="1"/>
    <col min="8697" max="8697" width="7.7109375" customWidth="1"/>
    <col min="8698" max="8698" width="8.7109375" customWidth="1"/>
    <col min="8699" max="8699" width="11.7109375" customWidth="1"/>
    <col min="8700" max="8701" width="12.7109375" customWidth="1"/>
    <col min="8702" max="8702" width="16.28515625" customWidth="1"/>
    <col min="8703" max="8703" width="15.7109375" customWidth="1"/>
    <col min="8704" max="8704" width="13.5703125" customWidth="1"/>
    <col min="8705" max="8705" width="14.42578125" customWidth="1"/>
    <col min="8706" max="8706" width="18.7109375" customWidth="1"/>
    <col min="8952" max="8952" width="13.5703125" customWidth="1"/>
    <col min="8953" max="8953" width="7.7109375" customWidth="1"/>
    <col min="8954" max="8954" width="8.7109375" customWidth="1"/>
    <col min="8955" max="8955" width="11.7109375" customWidth="1"/>
    <col min="8956" max="8957" width="12.7109375" customWidth="1"/>
    <col min="8958" max="8958" width="16.28515625" customWidth="1"/>
    <col min="8959" max="8959" width="15.7109375" customWidth="1"/>
    <col min="8960" max="8960" width="13.5703125" customWidth="1"/>
    <col min="8961" max="8961" width="14.42578125" customWidth="1"/>
    <col min="8962" max="8962" width="18.7109375" customWidth="1"/>
    <col min="9208" max="9208" width="13.5703125" customWidth="1"/>
    <col min="9209" max="9209" width="7.7109375" customWidth="1"/>
    <col min="9210" max="9210" width="8.7109375" customWidth="1"/>
    <col min="9211" max="9211" width="11.7109375" customWidth="1"/>
    <col min="9212" max="9213" width="12.7109375" customWidth="1"/>
    <col min="9214" max="9214" width="16.28515625" customWidth="1"/>
    <col min="9215" max="9215" width="15.7109375" customWidth="1"/>
    <col min="9216" max="9216" width="13.5703125" customWidth="1"/>
    <col min="9217" max="9217" width="14.42578125" customWidth="1"/>
    <col min="9218" max="9218" width="18.7109375" customWidth="1"/>
    <col min="9464" max="9464" width="13.5703125" customWidth="1"/>
    <col min="9465" max="9465" width="7.7109375" customWidth="1"/>
    <col min="9466" max="9466" width="8.7109375" customWidth="1"/>
    <col min="9467" max="9467" width="11.7109375" customWidth="1"/>
    <col min="9468" max="9469" width="12.7109375" customWidth="1"/>
    <col min="9470" max="9470" width="16.28515625" customWidth="1"/>
    <col min="9471" max="9471" width="15.7109375" customWidth="1"/>
    <col min="9472" max="9472" width="13.5703125" customWidth="1"/>
    <col min="9473" max="9473" width="14.42578125" customWidth="1"/>
    <col min="9474" max="9474" width="18.7109375" customWidth="1"/>
    <col min="9720" max="9720" width="13.5703125" customWidth="1"/>
    <col min="9721" max="9721" width="7.7109375" customWidth="1"/>
    <col min="9722" max="9722" width="8.7109375" customWidth="1"/>
    <col min="9723" max="9723" width="11.7109375" customWidth="1"/>
    <col min="9724" max="9725" width="12.7109375" customWidth="1"/>
    <col min="9726" max="9726" width="16.28515625" customWidth="1"/>
    <col min="9727" max="9727" width="15.7109375" customWidth="1"/>
    <col min="9728" max="9728" width="13.5703125" customWidth="1"/>
    <col min="9729" max="9729" width="14.42578125" customWidth="1"/>
    <col min="9730" max="9730" width="18.7109375" customWidth="1"/>
    <col min="9976" max="9976" width="13.5703125" customWidth="1"/>
    <col min="9977" max="9977" width="7.7109375" customWidth="1"/>
    <col min="9978" max="9978" width="8.7109375" customWidth="1"/>
    <col min="9979" max="9979" width="11.7109375" customWidth="1"/>
    <col min="9980" max="9981" width="12.7109375" customWidth="1"/>
    <col min="9982" max="9982" width="16.28515625" customWidth="1"/>
    <col min="9983" max="9983" width="15.7109375" customWidth="1"/>
    <col min="9984" max="9984" width="13.5703125" customWidth="1"/>
    <col min="9985" max="9985" width="14.42578125" customWidth="1"/>
    <col min="9986" max="9986" width="18.7109375" customWidth="1"/>
    <col min="10232" max="10232" width="13.5703125" customWidth="1"/>
    <col min="10233" max="10233" width="7.7109375" customWidth="1"/>
    <col min="10234" max="10234" width="8.7109375" customWidth="1"/>
    <col min="10235" max="10235" width="11.7109375" customWidth="1"/>
    <col min="10236" max="10237" width="12.7109375" customWidth="1"/>
    <col min="10238" max="10238" width="16.28515625" customWidth="1"/>
    <col min="10239" max="10239" width="15.7109375" customWidth="1"/>
    <col min="10240" max="10240" width="13.5703125" customWidth="1"/>
    <col min="10241" max="10241" width="14.42578125" customWidth="1"/>
    <col min="10242" max="10242" width="18.7109375" customWidth="1"/>
    <col min="10488" max="10488" width="13.5703125" customWidth="1"/>
    <col min="10489" max="10489" width="7.7109375" customWidth="1"/>
    <col min="10490" max="10490" width="8.7109375" customWidth="1"/>
    <col min="10491" max="10491" width="11.7109375" customWidth="1"/>
    <col min="10492" max="10493" width="12.7109375" customWidth="1"/>
    <col min="10494" max="10494" width="16.28515625" customWidth="1"/>
    <col min="10495" max="10495" width="15.7109375" customWidth="1"/>
    <col min="10496" max="10496" width="13.5703125" customWidth="1"/>
    <col min="10497" max="10497" width="14.42578125" customWidth="1"/>
    <col min="10498" max="10498" width="18.7109375" customWidth="1"/>
    <col min="10744" max="10744" width="13.5703125" customWidth="1"/>
    <col min="10745" max="10745" width="7.7109375" customWidth="1"/>
    <col min="10746" max="10746" width="8.7109375" customWidth="1"/>
    <col min="10747" max="10747" width="11.7109375" customWidth="1"/>
    <col min="10748" max="10749" width="12.7109375" customWidth="1"/>
    <col min="10750" max="10750" width="16.28515625" customWidth="1"/>
    <col min="10751" max="10751" width="15.7109375" customWidth="1"/>
    <col min="10752" max="10752" width="13.5703125" customWidth="1"/>
    <col min="10753" max="10753" width="14.42578125" customWidth="1"/>
    <col min="10754" max="10754" width="18.7109375" customWidth="1"/>
    <col min="11000" max="11000" width="13.5703125" customWidth="1"/>
    <col min="11001" max="11001" width="7.7109375" customWidth="1"/>
    <col min="11002" max="11002" width="8.7109375" customWidth="1"/>
    <col min="11003" max="11003" width="11.7109375" customWidth="1"/>
    <col min="11004" max="11005" width="12.7109375" customWidth="1"/>
    <col min="11006" max="11006" width="16.28515625" customWidth="1"/>
    <col min="11007" max="11007" width="15.7109375" customWidth="1"/>
    <col min="11008" max="11008" width="13.5703125" customWidth="1"/>
    <col min="11009" max="11009" width="14.42578125" customWidth="1"/>
    <col min="11010" max="11010" width="18.7109375" customWidth="1"/>
    <col min="11256" max="11256" width="13.5703125" customWidth="1"/>
    <col min="11257" max="11257" width="7.7109375" customWidth="1"/>
    <col min="11258" max="11258" width="8.7109375" customWidth="1"/>
    <col min="11259" max="11259" width="11.7109375" customWidth="1"/>
    <col min="11260" max="11261" width="12.7109375" customWidth="1"/>
    <col min="11262" max="11262" width="16.28515625" customWidth="1"/>
    <col min="11263" max="11263" width="15.7109375" customWidth="1"/>
    <col min="11264" max="11264" width="13.5703125" customWidth="1"/>
    <col min="11265" max="11265" width="14.42578125" customWidth="1"/>
    <col min="11266" max="11266" width="18.7109375" customWidth="1"/>
    <col min="11512" max="11512" width="13.5703125" customWidth="1"/>
    <col min="11513" max="11513" width="7.7109375" customWidth="1"/>
    <col min="11514" max="11514" width="8.7109375" customWidth="1"/>
    <col min="11515" max="11515" width="11.7109375" customWidth="1"/>
    <col min="11516" max="11517" width="12.7109375" customWidth="1"/>
    <col min="11518" max="11518" width="16.28515625" customWidth="1"/>
    <col min="11519" max="11519" width="15.7109375" customWidth="1"/>
    <col min="11520" max="11520" width="13.5703125" customWidth="1"/>
    <col min="11521" max="11521" width="14.42578125" customWidth="1"/>
    <col min="11522" max="11522" width="18.7109375" customWidth="1"/>
    <col min="11768" max="11768" width="13.5703125" customWidth="1"/>
    <col min="11769" max="11769" width="7.7109375" customWidth="1"/>
    <col min="11770" max="11770" width="8.7109375" customWidth="1"/>
    <col min="11771" max="11771" width="11.7109375" customWidth="1"/>
    <col min="11772" max="11773" width="12.7109375" customWidth="1"/>
    <col min="11774" max="11774" width="16.28515625" customWidth="1"/>
    <col min="11775" max="11775" width="15.7109375" customWidth="1"/>
    <col min="11776" max="11776" width="13.5703125" customWidth="1"/>
    <col min="11777" max="11777" width="14.42578125" customWidth="1"/>
    <col min="11778" max="11778" width="18.7109375" customWidth="1"/>
    <col min="12024" max="12024" width="13.5703125" customWidth="1"/>
    <col min="12025" max="12025" width="7.7109375" customWidth="1"/>
    <col min="12026" max="12026" width="8.7109375" customWidth="1"/>
    <col min="12027" max="12027" width="11.7109375" customWidth="1"/>
    <col min="12028" max="12029" width="12.7109375" customWidth="1"/>
    <col min="12030" max="12030" width="16.28515625" customWidth="1"/>
    <col min="12031" max="12031" width="15.7109375" customWidth="1"/>
    <col min="12032" max="12032" width="13.5703125" customWidth="1"/>
    <col min="12033" max="12033" width="14.42578125" customWidth="1"/>
    <col min="12034" max="12034" width="18.7109375" customWidth="1"/>
    <col min="12280" max="12280" width="13.5703125" customWidth="1"/>
    <col min="12281" max="12281" width="7.7109375" customWidth="1"/>
    <col min="12282" max="12282" width="8.7109375" customWidth="1"/>
    <col min="12283" max="12283" width="11.7109375" customWidth="1"/>
    <col min="12284" max="12285" width="12.7109375" customWidth="1"/>
    <col min="12286" max="12286" width="16.28515625" customWidth="1"/>
    <col min="12287" max="12287" width="15.7109375" customWidth="1"/>
    <col min="12288" max="12288" width="13.5703125" customWidth="1"/>
    <col min="12289" max="12289" width="14.42578125" customWidth="1"/>
    <col min="12290" max="12290" width="18.7109375" customWidth="1"/>
    <col min="12536" max="12536" width="13.5703125" customWidth="1"/>
    <col min="12537" max="12537" width="7.7109375" customWidth="1"/>
    <col min="12538" max="12538" width="8.7109375" customWidth="1"/>
    <col min="12539" max="12539" width="11.7109375" customWidth="1"/>
    <col min="12540" max="12541" width="12.7109375" customWidth="1"/>
    <col min="12542" max="12542" width="16.28515625" customWidth="1"/>
    <col min="12543" max="12543" width="15.7109375" customWidth="1"/>
    <col min="12544" max="12544" width="13.5703125" customWidth="1"/>
    <col min="12545" max="12545" width="14.42578125" customWidth="1"/>
    <col min="12546" max="12546" width="18.7109375" customWidth="1"/>
    <col min="12792" max="12792" width="13.5703125" customWidth="1"/>
    <col min="12793" max="12793" width="7.7109375" customWidth="1"/>
    <col min="12794" max="12794" width="8.7109375" customWidth="1"/>
    <col min="12795" max="12795" width="11.7109375" customWidth="1"/>
    <col min="12796" max="12797" width="12.7109375" customWidth="1"/>
    <col min="12798" max="12798" width="16.28515625" customWidth="1"/>
    <col min="12799" max="12799" width="15.7109375" customWidth="1"/>
    <col min="12800" max="12800" width="13.5703125" customWidth="1"/>
    <col min="12801" max="12801" width="14.42578125" customWidth="1"/>
    <col min="12802" max="12802" width="18.7109375" customWidth="1"/>
    <col min="13048" max="13048" width="13.5703125" customWidth="1"/>
    <col min="13049" max="13049" width="7.7109375" customWidth="1"/>
    <col min="13050" max="13050" width="8.7109375" customWidth="1"/>
    <col min="13051" max="13051" width="11.7109375" customWidth="1"/>
    <col min="13052" max="13053" width="12.7109375" customWidth="1"/>
    <col min="13054" max="13054" width="16.28515625" customWidth="1"/>
    <col min="13055" max="13055" width="15.7109375" customWidth="1"/>
    <col min="13056" max="13056" width="13.5703125" customWidth="1"/>
    <col min="13057" max="13057" width="14.42578125" customWidth="1"/>
    <col min="13058" max="13058" width="18.7109375" customWidth="1"/>
    <col min="13304" max="13304" width="13.5703125" customWidth="1"/>
    <col min="13305" max="13305" width="7.7109375" customWidth="1"/>
    <col min="13306" max="13306" width="8.7109375" customWidth="1"/>
    <col min="13307" max="13307" width="11.7109375" customWidth="1"/>
    <col min="13308" max="13309" width="12.7109375" customWidth="1"/>
    <col min="13310" max="13310" width="16.28515625" customWidth="1"/>
    <col min="13311" max="13311" width="15.7109375" customWidth="1"/>
    <col min="13312" max="13312" width="13.5703125" customWidth="1"/>
    <col min="13313" max="13313" width="14.42578125" customWidth="1"/>
    <col min="13314" max="13314" width="18.7109375" customWidth="1"/>
    <col min="13560" max="13560" width="13.5703125" customWidth="1"/>
    <col min="13561" max="13561" width="7.7109375" customWidth="1"/>
    <col min="13562" max="13562" width="8.7109375" customWidth="1"/>
    <col min="13563" max="13563" width="11.7109375" customWidth="1"/>
    <col min="13564" max="13565" width="12.7109375" customWidth="1"/>
    <col min="13566" max="13566" width="16.28515625" customWidth="1"/>
    <col min="13567" max="13567" width="15.7109375" customWidth="1"/>
    <col min="13568" max="13568" width="13.5703125" customWidth="1"/>
    <col min="13569" max="13569" width="14.42578125" customWidth="1"/>
    <col min="13570" max="13570" width="18.7109375" customWidth="1"/>
    <col min="13816" max="13816" width="13.5703125" customWidth="1"/>
    <col min="13817" max="13817" width="7.7109375" customWidth="1"/>
    <col min="13818" max="13818" width="8.7109375" customWidth="1"/>
    <col min="13819" max="13819" width="11.7109375" customWidth="1"/>
    <col min="13820" max="13821" width="12.7109375" customWidth="1"/>
    <col min="13822" max="13822" width="16.28515625" customWidth="1"/>
    <col min="13823" max="13823" width="15.7109375" customWidth="1"/>
    <col min="13824" max="13824" width="13.5703125" customWidth="1"/>
    <col min="13825" max="13825" width="14.42578125" customWidth="1"/>
    <col min="13826" max="13826" width="18.7109375" customWidth="1"/>
    <col min="14072" max="14072" width="13.5703125" customWidth="1"/>
    <col min="14073" max="14073" width="7.7109375" customWidth="1"/>
    <col min="14074" max="14074" width="8.7109375" customWidth="1"/>
    <col min="14075" max="14075" width="11.7109375" customWidth="1"/>
    <col min="14076" max="14077" width="12.7109375" customWidth="1"/>
    <col min="14078" max="14078" width="16.28515625" customWidth="1"/>
    <col min="14079" max="14079" width="15.7109375" customWidth="1"/>
    <col min="14080" max="14080" width="13.5703125" customWidth="1"/>
    <col min="14081" max="14081" width="14.42578125" customWidth="1"/>
    <col min="14082" max="14082" width="18.7109375" customWidth="1"/>
    <col min="14328" max="14328" width="13.5703125" customWidth="1"/>
    <col min="14329" max="14329" width="7.7109375" customWidth="1"/>
    <col min="14330" max="14330" width="8.7109375" customWidth="1"/>
    <col min="14331" max="14331" width="11.7109375" customWidth="1"/>
    <col min="14332" max="14333" width="12.7109375" customWidth="1"/>
    <col min="14334" max="14334" width="16.28515625" customWidth="1"/>
    <col min="14335" max="14335" width="15.7109375" customWidth="1"/>
    <col min="14336" max="14336" width="13.5703125" customWidth="1"/>
    <col min="14337" max="14337" width="14.42578125" customWidth="1"/>
    <col min="14338" max="14338" width="18.7109375" customWidth="1"/>
    <col min="14584" max="14584" width="13.5703125" customWidth="1"/>
    <col min="14585" max="14585" width="7.7109375" customWidth="1"/>
    <col min="14586" max="14586" width="8.7109375" customWidth="1"/>
    <col min="14587" max="14587" width="11.7109375" customWidth="1"/>
    <col min="14588" max="14589" width="12.7109375" customWidth="1"/>
    <col min="14590" max="14590" width="16.28515625" customWidth="1"/>
    <col min="14591" max="14591" width="15.7109375" customWidth="1"/>
    <col min="14592" max="14592" width="13.5703125" customWidth="1"/>
    <col min="14593" max="14593" width="14.42578125" customWidth="1"/>
    <col min="14594" max="14594" width="18.7109375" customWidth="1"/>
    <col min="14840" max="14840" width="13.5703125" customWidth="1"/>
    <col min="14841" max="14841" width="7.7109375" customWidth="1"/>
    <col min="14842" max="14842" width="8.7109375" customWidth="1"/>
    <col min="14843" max="14843" width="11.7109375" customWidth="1"/>
    <col min="14844" max="14845" width="12.7109375" customWidth="1"/>
    <col min="14846" max="14846" width="16.28515625" customWidth="1"/>
    <col min="14847" max="14847" width="15.7109375" customWidth="1"/>
    <col min="14848" max="14848" width="13.5703125" customWidth="1"/>
    <col min="14849" max="14849" width="14.42578125" customWidth="1"/>
    <col min="14850" max="14850" width="18.7109375" customWidth="1"/>
    <col min="15096" max="15096" width="13.5703125" customWidth="1"/>
    <col min="15097" max="15097" width="7.7109375" customWidth="1"/>
    <col min="15098" max="15098" width="8.7109375" customWidth="1"/>
    <col min="15099" max="15099" width="11.7109375" customWidth="1"/>
    <col min="15100" max="15101" width="12.7109375" customWidth="1"/>
    <col min="15102" max="15102" width="16.28515625" customWidth="1"/>
    <col min="15103" max="15103" width="15.7109375" customWidth="1"/>
    <col min="15104" max="15104" width="13.5703125" customWidth="1"/>
    <col min="15105" max="15105" width="14.42578125" customWidth="1"/>
    <col min="15106" max="15106" width="18.7109375" customWidth="1"/>
    <col min="15352" max="15352" width="13.5703125" customWidth="1"/>
    <col min="15353" max="15353" width="7.7109375" customWidth="1"/>
    <col min="15354" max="15354" width="8.7109375" customWidth="1"/>
    <col min="15355" max="15355" width="11.7109375" customWidth="1"/>
    <col min="15356" max="15357" width="12.7109375" customWidth="1"/>
    <col min="15358" max="15358" width="16.28515625" customWidth="1"/>
    <col min="15359" max="15359" width="15.7109375" customWidth="1"/>
    <col min="15360" max="15360" width="13.5703125" customWidth="1"/>
    <col min="15361" max="15361" width="14.42578125" customWidth="1"/>
    <col min="15362" max="15362" width="18.7109375" customWidth="1"/>
    <col min="15608" max="15608" width="13.5703125" customWidth="1"/>
    <col min="15609" max="15609" width="7.7109375" customWidth="1"/>
    <col min="15610" max="15610" width="8.7109375" customWidth="1"/>
    <col min="15611" max="15611" width="11.7109375" customWidth="1"/>
    <col min="15612" max="15613" width="12.7109375" customWidth="1"/>
    <col min="15614" max="15614" width="16.28515625" customWidth="1"/>
    <col min="15615" max="15615" width="15.7109375" customWidth="1"/>
    <col min="15616" max="15616" width="13.5703125" customWidth="1"/>
    <col min="15617" max="15617" width="14.42578125" customWidth="1"/>
    <col min="15618" max="15618" width="18.7109375" customWidth="1"/>
    <col min="15864" max="15864" width="13.5703125" customWidth="1"/>
    <col min="15865" max="15865" width="7.7109375" customWidth="1"/>
    <col min="15866" max="15866" width="8.7109375" customWidth="1"/>
    <col min="15867" max="15867" width="11.7109375" customWidth="1"/>
    <col min="15868" max="15869" width="12.7109375" customWidth="1"/>
    <col min="15870" max="15870" width="16.28515625" customWidth="1"/>
    <col min="15871" max="15871" width="15.7109375" customWidth="1"/>
    <col min="15872" max="15872" width="13.5703125" customWidth="1"/>
    <col min="15873" max="15873" width="14.42578125" customWidth="1"/>
    <col min="15874" max="15874" width="18.7109375" customWidth="1"/>
    <col min="16120" max="16120" width="13.5703125" customWidth="1"/>
    <col min="16121" max="16121" width="7.7109375" customWidth="1"/>
    <col min="16122" max="16122" width="8.7109375" customWidth="1"/>
    <col min="16123" max="16123" width="11.7109375" customWidth="1"/>
    <col min="16124" max="16125" width="12.7109375" customWidth="1"/>
    <col min="16126" max="16126" width="16.28515625" customWidth="1"/>
    <col min="16127" max="16127" width="15.7109375" customWidth="1"/>
    <col min="16128" max="16128" width="13.5703125" customWidth="1"/>
    <col min="16129" max="16129" width="14.42578125" customWidth="1"/>
    <col min="16130" max="16130" width="18.7109375" customWidth="1"/>
  </cols>
  <sheetData>
    <row r="1" spans="1:16" ht="15.75" x14ac:dyDescent="0.25">
      <c r="A1" s="1"/>
      <c r="B1" s="1"/>
      <c r="F1" s="158" t="s">
        <v>0</v>
      </c>
      <c r="G1" s="5"/>
    </row>
    <row r="2" spans="1:16" ht="15.75" thickBot="1" x14ac:dyDescent="0.3">
      <c r="A2" s="1"/>
      <c r="B2" s="1"/>
      <c r="C2" s="1"/>
      <c r="D2" s="1"/>
      <c r="E2" s="1"/>
      <c r="F2" s="1"/>
      <c r="G2" s="5"/>
    </row>
    <row r="3" spans="1:16" ht="16.5" thickBot="1" x14ac:dyDescent="0.3">
      <c r="A3" s="1"/>
      <c r="B3" s="1"/>
      <c r="D3" s="5"/>
      <c r="F3" s="301" t="s">
        <v>1135</v>
      </c>
    </row>
    <row r="4" spans="1:16" x14ac:dyDescent="0.25">
      <c r="A4" s="1"/>
      <c r="B4" s="1"/>
      <c r="C4" s="1"/>
      <c r="F4" s="7"/>
      <c r="G4" s="5"/>
    </row>
    <row r="5" spans="1:16" x14ac:dyDescent="0.25">
      <c r="C5" s="10" t="s">
        <v>1</v>
      </c>
      <c r="D5" s="254" t="s">
        <v>458</v>
      </c>
      <c r="E5" s="9"/>
      <c r="I5" s="157" t="s">
        <v>664</v>
      </c>
      <c r="J5" s="277" t="s">
        <v>1102</v>
      </c>
    </row>
    <row r="6" spans="1:16" x14ac:dyDescent="0.25">
      <c r="C6" s="10" t="s">
        <v>4</v>
      </c>
      <c r="D6" s="254" t="s">
        <v>5</v>
      </c>
      <c r="E6" s="9"/>
      <c r="I6" s="10" t="s">
        <v>6</v>
      </c>
      <c r="J6" s="254" t="s">
        <v>7</v>
      </c>
    </row>
    <row r="7" spans="1:16" x14ac:dyDescent="0.25">
      <c r="C7" s="10" t="s">
        <v>8</v>
      </c>
      <c r="D7" s="254" t="s">
        <v>9</v>
      </c>
      <c r="E7" s="11"/>
      <c r="I7" s="10" t="s">
        <v>10</v>
      </c>
      <c r="J7" s="255" t="s">
        <v>665</v>
      </c>
    </row>
    <row r="8" spans="1:16" x14ac:dyDescent="0.25">
      <c r="C8" s="10" t="s">
        <v>12</v>
      </c>
      <c r="D8" s="295" t="s">
        <v>666</v>
      </c>
      <c r="E8" s="3"/>
      <c r="I8" s="10" t="s">
        <v>14</v>
      </c>
      <c r="J8" s="254" t="s">
        <v>15</v>
      </c>
    </row>
    <row r="9" spans="1:16" x14ac:dyDescent="0.25">
      <c r="C9" s="10" t="s">
        <v>460</v>
      </c>
      <c r="D9" s="277" t="s">
        <v>667</v>
      </c>
      <c r="E9"/>
      <c r="J9" s="107" t="s">
        <v>461</v>
      </c>
    </row>
    <row r="10" spans="1:16" x14ac:dyDescent="0.25">
      <c r="H10" s="296"/>
      <c r="I10" s="2"/>
      <c r="J10" s="105"/>
      <c r="K10" s="2"/>
      <c r="L10" s="95"/>
    </row>
    <row r="11" spans="1:16" ht="50.1" customHeight="1" x14ac:dyDescent="0.25">
      <c r="A11" s="159" t="s">
        <v>20</v>
      </c>
      <c r="B11" s="159" t="s">
        <v>668</v>
      </c>
      <c r="C11" s="159" t="s">
        <v>669</v>
      </c>
      <c r="D11" s="159" t="s">
        <v>23</v>
      </c>
      <c r="E11" s="159" t="s">
        <v>1113</v>
      </c>
      <c r="F11" s="159" t="s">
        <v>670</v>
      </c>
      <c r="G11" s="159" t="s">
        <v>24</v>
      </c>
      <c r="H11" s="159" t="s">
        <v>25</v>
      </c>
      <c r="I11" s="20" t="s">
        <v>26</v>
      </c>
      <c r="J11" s="160" t="s">
        <v>27</v>
      </c>
      <c r="K11" s="161" t="s">
        <v>671</v>
      </c>
      <c r="L11" s="233" t="s">
        <v>1105</v>
      </c>
    </row>
    <row r="12" spans="1:16" s="12" customFormat="1" x14ac:dyDescent="0.25">
      <c r="A12" s="24">
        <v>0</v>
      </c>
      <c r="B12" s="24" t="s">
        <v>672</v>
      </c>
      <c r="C12" s="24">
        <v>1</v>
      </c>
      <c r="D12" s="96">
        <v>43174</v>
      </c>
      <c r="E12" s="26" t="s">
        <v>29</v>
      </c>
      <c r="F12" s="26" t="s">
        <v>29</v>
      </c>
      <c r="G12" s="26" t="s">
        <v>673</v>
      </c>
      <c r="H12" s="26" t="s">
        <v>674</v>
      </c>
      <c r="I12" s="162" t="s">
        <v>467</v>
      </c>
      <c r="J12" s="163">
        <v>0.4239</v>
      </c>
      <c r="K12" s="164" t="str">
        <f>IF(ISNUMBER(I12),ROUND(I12/J12,0),I12)</f>
        <v>ND</v>
      </c>
      <c r="L12" s="95"/>
      <c r="N12"/>
      <c r="O12"/>
      <c r="P12"/>
    </row>
    <row r="13" spans="1:16" s="12" customFormat="1" x14ac:dyDescent="0.25">
      <c r="A13" s="24">
        <v>0</v>
      </c>
      <c r="B13" s="24" t="s">
        <v>672</v>
      </c>
      <c r="C13" s="24">
        <v>2</v>
      </c>
      <c r="D13" s="96">
        <v>43174</v>
      </c>
      <c r="E13" s="24" t="s">
        <v>29</v>
      </c>
      <c r="F13" s="24" t="s">
        <v>29</v>
      </c>
      <c r="G13" s="24" t="s">
        <v>673</v>
      </c>
      <c r="H13" s="24" t="s">
        <v>675</v>
      </c>
      <c r="I13" s="153" t="s">
        <v>467</v>
      </c>
      <c r="J13" s="163">
        <v>0.505</v>
      </c>
      <c r="K13" s="95" t="str">
        <f t="shared" ref="K13:K56" si="0">IF(ISNUMBER(I13),ROUND(I13/J13,0),I13)</f>
        <v>ND</v>
      </c>
      <c r="L13" s="95"/>
      <c r="N13"/>
      <c r="O13"/>
      <c r="P13"/>
    </row>
    <row r="14" spans="1:16" s="12" customFormat="1" x14ac:dyDescent="0.25">
      <c r="A14" s="36">
        <v>0</v>
      </c>
      <c r="B14" s="36" t="s">
        <v>672</v>
      </c>
      <c r="C14" s="36">
        <v>3</v>
      </c>
      <c r="D14" s="165">
        <v>43174</v>
      </c>
      <c r="E14" s="36" t="s">
        <v>29</v>
      </c>
      <c r="F14" s="36" t="s">
        <v>29</v>
      </c>
      <c r="G14" s="36" t="s">
        <v>676</v>
      </c>
      <c r="H14" s="36" t="s">
        <v>677</v>
      </c>
      <c r="I14" s="166" t="s">
        <v>467</v>
      </c>
      <c r="J14" s="167">
        <v>0.28079999999999999</v>
      </c>
      <c r="K14" s="168" t="str">
        <f t="shared" si="0"/>
        <v>ND</v>
      </c>
      <c r="L14" s="168"/>
      <c r="N14"/>
      <c r="O14"/>
      <c r="P14"/>
    </row>
    <row r="15" spans="1:16" s="12" customFormat="1" x14ac:dyDescent="0.25">
      <c r="A15" s="24">
        <v>50</v>
      </c>
      <c r="B15" s="24" t="s">
        <v>672</v>
      </c>
      <c r="C15" s="24">
        <v>4</v>
      </c>
      <c r="D15" s="96">
        <v>43180</v>
      </c>
      <c r="E15" s="24" t="s">
        <v>29</v>
      </c>
      <c r="F15" s="24" t="s">
        <v>29</v>
      </c>
      <c r="G15" s="48" t="s">
        <v>678</v>
      </c>
      <c r="H15" s="26" t="s">
        <v>679</v>
      </c>
      <c r="I15" s="162" t="s">
        <v>467</v>
      </c>
      <c r="J15" s="169">
        <v>0.54949999999999999</v>
      </c>
      <c r="K15" s="154" t="str">
        <f t="shared" si="0"/>
        <v>ND</v>
      </c>
      <c r="L15" s="95"/>
      <c r="N15"/>
      <c r="O15"/>
      <c r="P15"/>
    </row>
    <row r="16" spans="1:16" s="12" customFormat="1" x14ac:dyDescent="0.25">
      <c r="A16" s="24">
        <v>50</v>
      </c>
      <c r="B16" s="24" t="s">
        <v>672</v>
      </c>
      <c r="C16" s="24">
        <v>5</v>
      </c>
      <c r="D16" s="96">
        <v>43180</v>
      </c>
      <c r="E16" s="24" t="s">
        <v>29</v>
      </c>
      <c r="F16" s="24" t="s">
        <v>29</v>
      </c>
      <c r="G16" s="56" t="s">
        <v>680</v>
      </c>
      <c r="H16" s="24" t="s">
        <v>681</v>
      </c>
      <c r="I16" s="170">
        <v>2.7909752940404795</v>
      </c>
      <c r="J16" s="163">
        <v>0.50600000000000001</v>
      </c>
      <c r="K16" s="170">
        <f>IF(ISNUMBER(I16),ROUND(I16/J16,3),I16)</f>
        <v>5.516</v>
      </c>
      <c r="L16" s="95"/>
      <c r="N16"/>
      <c r="O16"/>
      <c r="P16"/>
    </row>
    <row r="17" spans="1:16" s="12" customFormat="1" x14ac:dyDescent="0.25">
      <c r="A17" s="24">
        <v>50</v>
      </c>
      <c r="B17" s="24" t="s">
        <v>672</v>
      </c>
      <c r="C17" s="24">
        <v>6</v>
      </c>
      <c r="D17" s="96">
        <v>43180</v>
      </c>
      <c r="E17" s="24" t="s">
        <v>29</v>
      </c>
      <c r="F17" s="24" t="s">
        <v>29</v>
      </c>
      <c r="G17" s="56" t="s">
        <v>682</v>
      </c>
      <c r="H17" s="24" t="s">
        <v>683</v>
      </c>
      <c r="I17" s="153" t="s">
        <v>467</v>
      </c>
      <c r="J17" s="163">
        <v>0.51300000000000001</v>
      </c>
      <c r="K17" s="95" t="str">
        <f t="shared" si="0"/>
        <v>ND</v>
      </c>
      <c r="L17" s="95"/>
      <c r="N17"/>
      <c r="O17"/>
      <c r="P17"/>
    </row>
    <row r="18" spans="1:16" s="12" customFormat="1" x14ac:dyDescent="0.25">
      <c r="A18" s="24">
        <v>50</v>
      </c>
      <c r="B18" s="24" t="s">
        <v>672</v>
      </c>
      <c r="C18" s="24">
        <v>7</v>
      </c>
      <c r="D18" s="96">
        <v>43180</v>
      </c>
      <c r="E18" s="96" t="s">
        <v>1114</v>
      </c>
      <c r="F18" s="120">
        <v>8.3333333333333329E-2</v>
      </c>
      <c r="G18" s="56" t="s">
        <v>684</v>
      </c>
      <c r="H18" s="24" t="s">
        <v>685</v>
      </c>
      <c r="I18" s="171">
        <v>1696.84178654588</v>
      </c>
      <c r="J18" s="163">
        <v>0.46879999999999999</v>
      </c>
      <c r="K18" s="95">
        <f t="shared" si="0"/>
        <v>3620</v>
      </c>
      <c r="L18" s="95"/>
      <c r="N18"/>
      <c r="O18"/>
      <c r="P18"/>
    </row>
    <row r="19" spans="1:16" s="12" customFormat="1" x14ac:dyDescent="0.25">
      <c r="A19" s="24">
        <v>50</v>
      </c>
      <c r="B19" s="24" t="s">
        <v>672</v>
      </c>
      <c r="C19" s="24">
        <v>8</v>
      </c>
      <c r="D19" s="96">
        <v>43180</v>
      </c>
      <c r="E19" s="96" t="s">
        <v>1114</v>
      </c>
      <c r="F19" s="120">
        <v>8.3333333333333329E-2</v>
      </c>
      <c r="G19" s="56" t="s">
        <v>686</v>
      </c>
      <c r="H19" s="24" t="s">
        <v>687</v>
      </c>
      <c r="I19" s="171">
        <v>2802.6135056236199</v>
      </c>
      <c r="J19" s="163">
        <v>0.54200000000000004</v>
      </c>
      <c r="K19" s="95">
        <f t="shared" si="0"/>
        <v>5171</v>
      </c>
      <c r="L19" s="95"/>
      <c r="N19"/>
      <c r="O19"/>
      <c r="P19"/>
    </row>
    <row r="20" spans="1:16" s="12" customFormat="1" x14ac:dyDescent="0.25">
      <c r="A20" s="24">
        <v>50</v>
      </c>
      <c r="B20" s="24" t="s">
        <v>672</v>
      </c>
      <c r="C20" s="24">
        <v>9</v>
      </c>
      <c r="D20" s="96">
        <v>43180</v>
      </c>
      <c r="E20" s="96" t="s">
        <v>1114</v>
      </c>
      <c r="F20" s="120">
        <v>8.3333333333333329E-2</v>
      </c>
      <c r="G20" s="56" t="s">
        <v>688</v>
      </c>
      <c r="H20" s="24" t="s">
        <v>689</v>
      </c>
      <c r="I20" s="171">
        <v>2558.7564206726797</v>
      </c>
      <c r="J20" s="163">
        <v>0.52</v>
      </c>
      <c r="K20" s="95">
        <f t="shared" si="0"/>
        <v>4921</v>
      </c>
      <c r="L20" s="95"/>
      <c r="N20"/>
      <c r="O20"/>
      <c r="P20"/>
    </row>
    <row r="21" spans="1:16" s="12" customFormat="1" x14ac:dyDescent="0.25">
      <c r="A21" s="24">
        <v>50</v>
      </c>
      <c r="B21" s="24" t="s">
        <v>672</v>
      </c>
      <c r="C21" s="24">
        <v>10</v>
      </c>
      <c r="D21" s="96">
        <v>43180</v>
      </c>
      <c r="E21" s="96" t="s">
        <v>1115</v>
      </c>
      <c r="F21" s="60">
        <v>0.16666666666666666</v>
      </c>
      <c r="G21" s="24" t="s">
        <v>690</v>
      </c>
      <c r="H21" s="24" t="s">
        <v>691</v>
      </c>
      <c r="I21" s="171">
        <v>1925.3165345228458</v>
      </c>
      <c r="J21" s="163">
        <v>0.45540000000000003</v>
      </c>
      <c r="K21" s="95">
        <f t="shared" si="0"/>
        <v>4228</v>
      </c>
      <c r="L21" s="95"/>
      <c r="N21"/>
      <c r="O21"/>
      <c r="P21"/>
    </row>
    <row r="22" spans="1:16" s="12" customFormat="1" x14ac:dyDescent="0.25">
      <c r="A22" s="24">
        <v>50</v>
      </c>
      <c r="B22" s="24" t="s">
        <v>672</v>
      </c>
      <c r="C22" s="24">
        <v>11</v>
      </c>
      <c r="D22" s="96">
        <v>43180</v>
      </c>
      <c r="E22" s="96" t="s">
        <v>1115</v>
      </c>
      <c r="F22" s="60">
        <v>0.16666666666666666</v>
      </c>
      <c r="G22" s="24" t="s">
        <v>690</v>
      </c>
      <c r="H22" s="24" t="s">
        <v>692</v>
      </c>
      <c r="I22" s="171">
        <v>2669.2816633338998</v>
      </c>
      <c r="J22" s="163">
        <v>0.54649999999999999</v>
      </c>
      <c r="K22" s="95">
        <f t="shared" si="0"/>
        <v>4884</v>
      </c>
      <c r="L22" s="95"/>
      <c r="N22"/>
      <c r="O22"/>
      <c r="P22"/>
    </row>
    <row r="23" spans="1:16" s="12" customFormat="1" x14ac:dyDescent="0.25">
      <c r="A23" s="24">
        <v>50</v>
      </c>
      <c r="B23" s="24" t="s">
        <v>672</v>
      </c>
      <c r="C23" s="24">
        <v>12</v>
      </c>
      <c r="D23" s="96">
        <v>43180</v>
      </c>
      <c r="E23" s="96" t="s">
        <v>1115</v>
      </c>
      <c r="F23" s="60">
        <v>0.16666666666666666</v>
      </c>
      <c r="G23" s="24" t="s">
        <v>693</v>
      </c>
      <c r="H23" s="24" t="s">
        <v>694</v>
      </c>
      <c r="I23" s="230">
        <v>3680.34791801556</v>
      </c>
      <c r="J23" s="231">
        <v>0.24079999999999999</v>
      </c>
      <c r="K23" s="284">
        <f>IF(ISNUMBER(I23),ROUND(I23/J23,-1),I23)</f>
        <v>15280</v>
      </c>
      <c r="L23" s="95">
        <v>1</v>
      </c>
      <c r="N23"/>
      <c r="O23"/>
      <c r="P23"/>
    </row>
    <row r="24" spans="1:16" s="12" customFormat="1" x14ac:dyDescent="0.25">
      <c r="A24" s="24">
        <v>50</v>
      </c>
      <c r="B24" s="24" t="s">
        <v>672</v>
      </c>
      <c r="C24" s="24">
        <v>13</v>
      </c>
      <c r="D24" s="96">
        <v>43180</v>
      </c>
      <c r="E24" s="96" t="s">
        <v>1116</v>
      </c>
      <c r="F24" s="172">
        <v>0.25</v>
      </c>
      <c r="G24" s="24" t="s">
        <v>489</v>
      </c>
      <c r="H24" s="24" t="s">
        <v>695</v>
      </c>
      <c r="I24" s="230">
        <v>3213.3894619430998</v>
      </c>
      <c r="J24" s="231">
        <v>0.51849999999999996</v>
      </c>
      <c r="K24" s="284">
        <f t="shared" si="0"/>
        <v>6197</v>
      </c>
      <c r="L24" s="95">
        <v>1</v>
      </c>
      <c r="N24"/>
      <c r="O24"/>
      <c r="P24"/>
    </row>
    <row r="25" spans="1:16" s="12" customFormat="1" x14ac:dyDescent="0.25">
      <c r="A25" s="24">
        <v>50</v>
      </c>
      <c r="B25" s="24" t="s">
        <v>672</v>
      </c>
      <c r="C25" s="24">
        <v>14</v>
      </c>
      <c r="D25" s="96">
        <v>43180</v>
      </c>
      <c r="E25" s="96" t="s">
        <v>1116</v>
      </c>
      <c r="F25" s="172">
        <v>0.25</v>
      </c>
      <c r="G25" s="24" t="s">
        <v>696</v>
      </c>
      <c r="H25" s="24" t="s">
        <v>697</v>
      </c>
      <c r="I25" s="230">
        <v>1319.8836160610699</v>
      </c>
      <c r="J25" s="231">
        <v>0.55549999999999999</v>
      </c>
      <c r="K25" s="284">
        <f t="shared" si="0"/>
        <v>2376</v>
      </c>
      <c r="L25" s="95"/>
      <c r="N25"/>
      <c r="O25"/>
      <c r="P25"/>
    </row>
    <row r="26" spans="1:16" s="12" customFormat="1" x14ac:dyDescent="0.25">
      <c r="A26" s="24">
        <v>50</v>
      </c>
      <c r="B26" s="24" t="s">
        <v>672</v>
      </c>
      <c r="C26" s="24">
        <v>15</v>
      </c>
      <c r="D26" s="96">
        <v>43180</v>
      </c>
      <c r="E26" s="96" t="s">
        <v>1116</v>
      </c>
      <c r="F26" s="172">
        <v>0.25</v>
      </c>
      <c r="G26" s="24" t="s">
        <v>698</v>
      </c>
      <c r="H26" s="24" t="s">
        <v>699</v>
      </c>
      <c r="I26" s="230">
        <v>1257.480988358938</v>
      </c>
      <c r="J26" s="231">
        <v>0.47510000000000002</v>
      </c>
      <c r="K26" s="284">
        <f t="shared" si="0"/>
        <v>2647</v>
      </c>
      <c r="L26" s="95"/>
      <c r="N26"/>
      <c r="O26"/>
      <c r="P26"/>
    </row>
    <row r="27" spans="1:16" s="12" customFormat="1" x14ac:dyDescent="0.25">
      <c r="A27" s="24">
        <v>50</v>
      </c>
      <c r="B27" s="24" t="s">
        <v>672</v>
      </c>
      <c r="C27" s="24">
        <v>16</v>
      </c>
      <c r="D27" s="96">
        <v>43180</v>
      </c>
      <c r="E27" s="96" t="s">
        <v>1117</v>
      </c>
      <c r="F27" s="60">
        <v>0.33333333333333331</v>
      </c>
      <c r="G27" s="24" t="s">
        <v>233</v>
      </c>
      <c r="H27" s="24" t="s">
        <v>700</v>
      </c>
      <c r="I27" s="230">
        <v>1679.914610665166</v>
      </c>
      <c r="J27" s="231">
        <v>0.21540000000000001</v>
      </c>
      <c r="K27" s="284">
        <f t="shared" si="0"/>
        <v>7799</v>
      </c>
      <c r="L27" s="95">
        <v>1</v>
      </c>
      <c r="N27"/>
      <c r="O27"/>
      <c r="P27"/>
    </row>
    <row r="28" spans="1:16" s="12" customFormat="1" x14ac:dyDescent="0.25">
      <c r="A28" s="24">
        <v>50</v>
      </c>
      <c r="B28" s="24" t="s">
        <v>672</v>
      </c>
      <c r="C28" s="24">
        <v>17</v>
      </c>
      <c r="D28" s="96">
        <v>43180</v>
      </c>
      <c r="E28" s="96" t="s">
        <v>1117</v>
      </c>
      <c r="F28" s="60">
        <v>0.33333333333333331</v>
      </c>
      <c r="G28" s="24" t="s">
        <v>230</v>
      </c>
      <c r="H28" s="24" t="s">
        <v>701</v>
      </c>
      <c r="I28" s="230">
        <v>1685.7309172194182</v>
      </c>
      <c r="J28" s="231">
        <v>0.45569999999999999</v>
      </c>
      <c r="K28" s="284">
        <f t="shared" si="0"/>
        <v>3699</v>
      </c>
      <c r="L28" s="95"/>
      <c r="N28"/>
      <c r="O28"/>
      <c r="P28"/>
    </row>
    <row r="29" spans="1:16" s="12" customFormat="1" x14ac:dyDescent="0.25">
      <c r="A29" s="24">
        <v>50</v>
      </c>
      <c r="B29" s="24" t="s">
        <v>672</v>
      </c>
      <c r="C29" s="24">
        <v>18</v>
      </c>
      <c r="D29" s="96">
        <v>43180</v>
      </c>
      <c r="E29" s="96" t="s">
        <v>1117</v>
      </c>
      <c r="F29" s="60">
        <v>0.33333333333333331</v>
      </c>
      <c r="G29" s="24" t="s">
        <v>230</v>
      </c>
      <c r="H29" s="24" t="s">
        <v>702</v>
      </c>
      <c r="I29" s="230">
        <v>2441.4317262773802</v>
      </c>
      <c r="J29" s="231">
        <v>0.44440000000000002</v>
      </c>
      <c r="K29" s="284">
        <f t="shared" si="0"/>
        <v>5494</v>
      </c>
      <c r="L29" s="95"/>
      <c r="N29"/>
      <c r="O29"/>
      <c r="P29"/>
    </row>
    <row r="30" spans="1:16" s="12" customFormat="1" x14ac:dyDescent="0.25">
      <c r="A30" s="24">
        <v>50</v>
      </c>
      <c r="B30" s="24" t="s">
        <v>672</v>
      </c>
      <c r="C30" s="24">
        <v>19</v>
      </c>
      <c r="D30" s="96">
        <v>43180</v>
      </c>
      <c r="E30" s="96" t="s">
        <v>1118</v>
      </c>
      <c r="F30" s="173">
        <v>0.5</v>
      </c>
      <c r="G30" s="24" t="s">
        <v>48</v>
      </c>
      <c r="H30" s="24" t="s">
        <v>703</v>
      </c>
      <c r="I30" s="230">
        <v>2114.8368705985199</v>
      </c>
      <c r="J30" s="231">
        <v>0.45829999999999999</v>
      </c>
      <c r="K30" s="284">
        <f t="shared" si="0"/>
        <v>4615</v>
      </c>
      <c r="L30" s="95">
        <v>1</v>
      </c>
      <c r="N30"/>
      <c r="O30"/>
      <c r="P30"/>
    </row>
    <row r="31" spans="1:16" s="12" customFormat="1" x14ac:dyDescent="0.25">
      <c r="A31" s="24">
        <v>50</v>
      </c>
      <c r="B31" s="24" t="s">
        <v>672</v>
      </c>
      <c r="C31" s="24">
        <v>20</v>
      </c>
      <c r="D31" s="96">
        <v>43180</v>
      </c>
      <c r="E31" s="96" t="s">
        <v>1118</v>
      </c>
      <c r="F31" s="173">
        <v>0.5</v>
      </c>
      <c r="G31" s="24" t="s">
        <v>57</v>
      </c>
      <c r="H31" s="24" t="s">
        <v>704</v>
      </c>
      <c r="I31" s="171">
        <v>1216.148347704132</v>
      </c>
      <c r="J31" s="163">
        <v>0.45369999999999999</v>
      </c>
      <c r="K31" s="95">
        <f t="shared" si="0"/>
        <v>2681</v>
      </c>
      <c r="L31" s="95"/>
      <c r="N31"/>
      <c r="O31"/>
      <c r="P31"/>
    </row>
    <row r="32" spans="1:16" s="12" customFormat="1" x14ac:dyDescent="0.25">
      <c r="A32" s="24">
        <v>50</v>
      </c>
      <c r="B32" s="24" t="s">
        <v>672</v>
      </c>
      <c r="C32" s="24">
        <v>21</v>
      </c>
      <c r="D32" s="96">
        <v>43180</v>
      </c>
      <c r="E32" s="96" t="s">
        <v>1118</v>
      </c>
      <c r="F32" s="173">
        <v>0.5</v>
      </c>
      <c r="G32" s="24" t="s">
        <v>705</v>
      </c>
      <c r="H32" s="24" t="s">
        <v>706</v>
      </c>
      <c r="I32" s="171">
        <v>1329.7172</v>
      </c>
      <c r="J32" s="231">
        <v>0.29549999999999998</v>
      </c>
      <c r="K32" s="95">
        <f t="shared" si="0"/>
        <v>4500</v>
      </c>
      <c r="L32" s="95"/>
      <c r="N32"/>
      <c r="O32"/>
      <c r="P32"/>
    </row>
    <row r="33" spans="1:16" s="12" customFormat="1" x14ac:dyDescent="0.25">
      <c r="A33" s="24">
        <v>50</v>
      </c>
      <c r="B33" s="24" t="s">
        <v>672</v>
      </c>
      <c r="C33" s="24">
        <v>22</v>
      </c>
      <c r="D33" s="96">
        <v>43180</v>
      </c>
      <c r="E33" s="96" t="s">
        <v>1119</v>
      </c>
      <c r="F33" s="24">
        <v>1</v>
      </c>
      <c r="G33" s="24" t="s">
        <v>707</v>
      </c>
      <c r="H33" s="24" t="s">
        <v>708</v>
      </c>
      <c r="I33" s="171">
        <v>1417.7405539677879</v>
      </c>
      <c r="J33" s="163">
        <v>0.3654</v>
      </c>
      <c r="K33" s="95">
        <f t="shared" si="0"/>
        <v>3880</v>
      </c>
      <c r="L33" s="95"/>
      <c r="N33"/>
      <c r="O33"/>
      <c r="P33"/>
    </row>
    <row r="34" spans="1:16" s="12" customFormat="1" x14ac:dyDescent="0.25">
      <c r="A34" s="24">
        <v>50</v>
      </c>
      <c r="B34" s="24" t="s">
        <v>672</v>
      </c>
      <c r="C34" s="24">
        <v>23</v>
      </c>
      <c r="D34" s="96">
        <v>43180</v>
      </c>
      <c r="E34" s="96" t="s">
        <v>1119</v>
      </c>
      <c r="F34" s="24">
        <v>1</v>
      </c>
      <c r="G34" s="24" t="s">
        <v>707</v>
      </c>
      <c r="H34" s="24" t="s">
        <v>709</v>
      </c>
      <c r="I34" s="171">
        <v>1412.9275372174859</v>
      </c>
      <c r="J34" s="163">
        <v>0.38619999999999999</v>
      </c>
      <c r="K34" s="95">
        <f t="shared" si="0"/>
        <v>3659</v>
      </c>
      <c r="L34" s="95"/>
      <c r="N34"/>
      <c r="O34"/>
      <c r="P34"/>
    </row>
    <row r="35" spans="1:16" s="12" customFormat="1" x14ac:dyDescent="0.25">
      <c r="A35" s="24">
        <v>50</v>
      </c>
      <c r="B35" s="24" t="s">
        <v>672</v>
      </c>
      <c r="C35" s="24">
        <v>24</v>
      </c>
      <c r="D35" s="96">
        <v>43180</v>
      </c>
      <c r="E35" s="96" t="s">
        <v>1119</v>
      </c>
      <c r="F35" s="24">
        <v>1</v>
      </c>
      <c r="G35" s="24" t="s">
        <v>707</v>
      </c>
      <c r="H35" s="24" t="s">
        <v>710</v>
      </c>
      <c r="I35" s="171">
        <v>1418.0749766833119</v>
      </c>
      <c r="J35" s="163">
        <v>0.50900000000000001</v>
      </c>
      <c r="K35" s="95">
        <f t="shared" si="0"/>
        <v>2786</v>
      </c>
      <c r="L35" s="95"/>
      <c r="N35"/>
      <c r="O35"/>
      <c r="P35"/>
    </row>
    <row r="36" spans="1:16" s="12" customFormat="1" x14ac:dyDescent="0.25">
      <c r="A36" s="24">
        <v>50</v>
      </c>
      <c r="B36" s="24" t="s">
        <v>672</v>
      </c>
      <c r="C36" s="24">
        <v>25</v>
      </c>
      <c r="D36" s="96">
        <v>43180</v>
      </c>
      <c r="E36" s="96" t="s">
        <v>1120</v>
      </c>
      <c r="F36" s="24">
        <v>2</v>
      </c>
      <c r="G36" s="24" t="s">
        <v>606</v>
      </c>
      <c r="H36" s="24" t="s">
        <v>711</v>
      </c>
      <c r="I36" s="174">
        <v>608.39848296893001</v>
      </c>
      <c r="J36" s="163">
        <v>0.44490000000000002</v>
      </c>
      <c r="K36" s="95">
        <f t="shared" si="0"/>
        <v>1367</v>
      </c>
      <c r="L36" s="95"/>
      <c r="N36"/>
      <c r="O36"/>
      <c r="P36"/>
    </row>
    <row r="37" spans="1:16" s="12" customFormat="1" x14ac:dyDescent="0.25">
      <c r="A37" s="24">
        <v>50</v>
      </c>
      <c r="B37" s="24" t="s">
        <v>672</v>
      </c>
      <c r="C37" s="24">
        <v>26</v>
      </c>
      <c r="D37" s="96">
        <v>43180</v>
      </c>
      <c r="E37" s="96" t="s">
        <v>1120</v>
      </c>
      <c r="F37" s="24">
        <v>2</v>
      </c>
      <c r="G37" s="24" t="s">
        <v>606</v>
      </c>
      <c r="H37" s="24" t="s">
        <v>712</v>
      </c>
      <c r="I37" s="285">
        <v>335.647285593954</v>
      </c>
      <c r="J37" s="231">
        <v>0.49730000000000002</v>
      </c>
      <c r="K37" s="286">
        <f>IF(ISNUMBER(I37),ROUND(I37/J37,1),I37)</f>
        <v>674.9</v>
      </c>
      <c r="L37" s="95">
        <v>1</v>
      </c>
      <c r="N37"/>
      <c r="O37"/>
      <c r="P37"/>
    </row>
    <row r="38" spans="1:16" s="12" customFormat="1" x14ac:dyDescent="0.25">
      <c r="A38" s="24">
        <v>50</v>
      </c>
      <c r="B38" s="24" t="s">
        <v>672</v>
      </c>
      <c r="C38" s="24">
        <v>27</v>
      </c>
      <c r="D38" s="96">
        <v>43180</v>
      </c>
      <c r="E38" s="96" t="s">
        <v>1120</v>
      </c>
      <c r="F38" s="24">
        <v>2</v>
      </c>
      <c r="G38" s="24" t="s">
        <v>606</v>
      </c>
      <c r="H38" s="24" t="s">
        <v>713</v>
      </c>
      <c r="I38" s="287">
        <v>714.78864136741799</v>
      </c>
      <c r="J38" s="231">
        <v>0.47920000000000001</v>
      </c>
      <c r="K38" s="284">
        <f t="shared" si="0"/>
        <v>1492</v>
      </c>
      <c r="L38" s="95"/>
      <c r="N38"/>
      <c r="O38"/>
      <c r="P38"/>
    </row>
    <row r="39" spans="1:16" s="12" customFormat="1" x14ac:dyDescent="0.25">
      <c r="A39" s="24">
        <v>50</v>
      </c>
      <c r="B39" s="24" t="s">
        <v>672</v>
      </c>
      <c r="C39" s="24">
        <v>28</v>
      </c>
      <c r="D39" s="96">
        <v>43180</v>
      </c>
      <c r="E39" s="96" t="s">
        <v>1121</v>
      </c>
      <c r="F39" s="24">
        <v>4</v>
      </c>
      <c r="G39" s="24" t="s">
        <v>714</v>
      </c>
      <c r="H39" s="24" t="s">
        <v>715</v>
      </c>
      <c r="I39" s="285">
        <v>282.830759096176</v>
      </c>
      <c r="J39" s="231">
        <v>0.434</v>
      </c>
      <c r="K39" s="286">
        <f>IF(ISNUMBER(I39),ROUND(I39/J39,1),I39)</f>
        <v>651.70000000000005</v>
      </c>
      <c r="L39" s="95">
        <v>1</v>
      </c>
      <c r="N39"/>
      <c r="O39"/>
      <c r="P39"/>
    </row>
    <row r="40" spans="1:16" s="12" customFormat="1" x14ac:dyDescent="0.25">
      <c r="A40" s="24">
        <v>50</v>
      </c>
      <c r="B40" s="24" t="s">
        <v>672</v>
      </c>
      <c r="C40" s="24">
        <v>29</v>
      </c>
      <c r="D40" s="96">
        <v>43180</v>
      </c>
      <c r="E40" s="96" t="s">
        <v>1121</v>
      </c>
      <c r="F40" s="24">
        <v>4</v>
      </c>
      <c r="G40" s="24" t="s">
        <v>716</v>
      </c>
      <c r="H40" s="24" t="s">
        <v>717</v>
      </c>
      <c r="I40" s="174">
        <v>623.04586786095206</v>
      </c>
      <c r="J40" s="163">
        <v>0.49730000000000002</v>
      </c>
      <c r="K40" s="95">
        <f t="shared" si="0"/>
        <v>1253</v>
      </c>
      <c r="L40" s="95"/>
      <c r="N40"/>
      <c r="O40"/>
      <c r="P40"/>
    </row>
    <row r="41" spans="1:16" s="12" customFormat="1" x14ac:dyDescent="0.25">
      <c r="A41" s="24">
        <v>50</v>
      </c>
      <c r="B41" s="24" t="s">
        <v>672</v>
      </c>
      <c r="C41" s="24">
        <v>30</v>
      </c>
      <c r="D41" s="96">
        <v>43180</v>
      </c>
      <c r="E41" s="96" t="s">
        <v>1121</v>
      </c>
      <c r="F41" s="24">
        <v>4</v>
      </c>
      <c r="G41" s="24" t="s">
        <v>716</v>
      </c>
      <c r="H41" s="24" t="s">
        <v>718</v>
      </c>
      <c r="I41" s="174">
        <v>521.16842557841198</v>
      </c>
      <c r="J41" s="163">
        <v>0.53349999999999997</v>
      </c>
      <c r="K41" s="176">
        <f>IF(ISNUMBER(I41),ROUND(I41/J41,1),I41)</f>
        <v>976.9</v>
      </c>
      <c r="L41" s="95"/>
      <c r="N41"/>
      <c r="O41"/>
      <c r="P41"/>
    </row>
    <row r="42" spans="1:16" s="12" customFormat="1" x14ac:dyDescent="0.25">
      <c r="A42" s="24">
        <v>50</v>
      </c>
      <c r="B42" s="24" t="s">
        <v>672</v>
      </c>
      <c r="C42" s="24">
        <v>31</v>
      </c>
      <c r="D42" s="96">
        <v>43180</v>
      </c>
      <c r="E42" s="96" t="s">
        <v>1122</v>
      </c>
      <c r="F42" s="24">
        <v>8</v>
      </c>
      <c r="G42" s="24" t="s">
        <v>719</v>
      </c>
      <c r="H42" s="24" t="s">
        <v>720</v>
      </c>
      <c r="I42" s="153" t="s">
        <v>467</v>
      </c>
      <c r="J42" s="163">
        <v>0.37159999999999999</v>
      </c>
      <c r="K42" s="95" t="str">
        <f t="shared" si="0"/>
        <v>ND</v>
      </c>
      <c r="L42" s="95"/>
      <c r="N42"/>
      <c r="O42"/>
      <c r="P42"/>
    </row>
    <row r="43" spans="1:16" s="12" customFormat="1" x14ac:dyDescent="0.25">
      <c r="A43" s="24">
        <v>50</v>
      </c>
      <c r="B43" s="24" t="s">
        <v>672</v>
      </c>
      <c r="C43" s="24">
        <v>32</v>
      </c>
      <c r="D43" s="96">
        <v>43180</v>
      </c>
      <c r="E43" s="96" t="s">
        <v>1122</v>
      </c>
      <c r="F43" s="24">
        <v>8</v>
      </c>
      <c r="G43" s="24" t="s">
        <v>719</v>
      </c>
      <c r="H43" s="24" t="s">
        <v>721</v>
      </c>
      <c r="I43" s="175">
        <v>155.876693592809</v>
      </c>
      <c r="J43" s="163">
        <v>0.49230000000000002</v>
      </c>
      <c r="K43" s="92">
        <f>IF(ISNUMBER(I43),ROUND(I43/J43,1),I43)</f>
        <v>316.60000000000002</v>
      </c>
      <c r="L43" s="95"/>
      <c r="N43"/>
      <c r="O43"/>
      <c r="P43"/>
    </row>
    <row r="44" spans="1:16" s="12" customFormat="1" x14ac:dyDescent="0.25">
      <c r="A44" s="24">
        <v>50</v>
      </c>
      <c r="B44" s="24" t="s">
        <v>672</v>
      </c>
      <c r="C44" s="24">
        <v>33</v>
      </c>
      <c r="D44" s="96">
        <v>43180</v>
      </c>
      <c r="E44" s="96" t="s">
        <v>1122</v>
      </c>
      <c r="F44" s="24">
        <v>8</v>
      </c>
      <c r="G44" s="24" t="s">
        <v>719</v>
      </c>
      <c r="H44" s="24" t="s">
        <v>722</v>
      </c>
      <c r="I44" s="287">
        <v>557.36268719896407</v>
      </c>
      <c r="J44" s="231">
        <v>0.35370000000000001</v>
      </c>
      <c r="K44" s="284">
        <f t="shared" si="0"/>
        <v>1576</v>
      </c>
      <c r="L44" s="95">
        <v>1</v>
      </c>
      <c r="N44"/>
      <c r="O44"/>
      <c r="P44"/>
    </row>
    <row r="45" spans="1:16" s="12" customFormat="1" x14ac:dyDescent="0.25">
      <c r="A45" s="24">
        <v>50</v>
      </c>
      <c r="B45" s="24" t="s">
        <v>672</v>
      </c>
      <c r="C45" s="24">
        <v>34</v>
      </c>
      <c r="D45" s="96">
        <v>43181</v>
      </c>
      <c r="E45" s="96" t="s">
        <v>1123</v>
      </c>
      <c r="F45" s="24">
        <v>12</v>
      </c>
      <c r="G45" s="24" t="s">
        <v>723</v>
      </c>
      <c r="H45" s="24" t="s">
        <v>724</v>
      </c>
      <c r="I45" s="177" t="s">
        <v>467</v>
      </c>
      <c r="J45" s="163">
        <v>0.56100000000000005</v>
      </c>
      <c r="K45" s="95" t="str">
        <f t="shared" si="0"/>
        <v>ND</v>
      </c>
      <c r="L45" s="95"/>
      <c r="N45"/>
      <c r="O45"/>
      <c r="P45"/>
    </row>
    <row r="46" spans="1:16" s="12" customFormat="1" x14ac:dyDescent="0.25">
      <c r="A46" s="24">
        <v>50</v>
      </c>
      <c r="B46" s="24" t="s">
        <v>672</v>
      </c>
      <c r="C46" s="24">
        <v>35</v>
      </c>
      <c r="D46" s="96">
        <v>43181</v>
      </c>
      <c r="E46" s="96" t="s">
        <v>1123</v>
      </c>
      <c r="F46" s="24">
        <v>12</v>
      </c>
      <c r="G46" s="24" t="s">
        <v>725</v>
      </c>
      <c r="H46" s="24" t="s">
        <v>726</v>
      </c>
      <c r="I46" s="178">
        <v>63.025638541487595</v>
      </c>
      <c r="J46" s="163">
        <v>0.51100000000000001</v>
      </c>
      <c r="K46" s="92">
        <f>IF(ISNUMBER(I46),ROUND(I46/J46,1),I46)</f>
        <v>123.3</v>
      </c>
      <c r="L46" s="95"/>
      <c r="N46"/>
      <c r="O46"/>
      <c r="P46"/>
    </row>
    <row r="47" spans="1:16" s="12" customFormat="1" x14ac:dyDescent="0.25">
      <c r="A47" s="24">
        <v>50</v>
      </c>
      <c r="B47" s="24" t="s">
        <v>672</v>
      </c>
      <c r="C47" s="24">
        <v>36</v>
      </c>
      <c r="D47" s="96">
        <v>43181</v>
      </c>
      <c r="E47" s="96" t="s">
        <v>1123</v>
      </c>
      <c r="F47" s="24">
        <v>12</v>
      </c>
      <c r="G47" s="24" t="s">
        <v>727</v>
      </c>
      <c r="H47" s="24" t="s">
        <v>728</v>
      </c>
      <c r="I47" s="177" t="s">
        <v>467</v>
      </c>
      <c r="J47" s="163">
        <v>0.45750000000000002</v>
      </c>
      <c r="K47" s="95" t="str">
        <f t="shared" si="0"/>
        <v>ND</v>
      </c>
      <c r="L47" s="95"/>
      <c r="N47"/>
      <c r="O47"/>
      <c r="P47"/>
    </row>
    <row r="48" spans="1:16" s="12" customFormat="1" x14ac:dyDescent="0.25">
      <c r="A48" s="24">
        <v>50</v>
      </c>
      <c r="B48" s="24" t="s">
        <v>672</v>
      </c>
      <c r="C48" s="24">
        <v>37</v>
      </c>
      <c r="D48" s="96">
        <v>43181</v>
      </c>
      <c r="E48" s="96" t="s">
        <v>1124</v>
      </c>
      <c r="F48" s="24">
        <v>24</v>
      </c>
      <c r="G48" s="24" t="s">
        <v>729</v>
      </c>
      <c r="H48" s="24" t="s">
        <v>730</v>
      </c>
      <c r="I48" s="177" t="s">
        <v>467</v>
      </c>
      <c r="J48" s="163">
        <v>0.46850000000000003</v>
      </c>
      <c r="K48" s="95" t="str">
        <f t="shared" si="0"/>
        <v>ND</v>
      </c>
      <c r="L48" s="95"/>
      <c r="N48"/>
      <c r="O48"/>
      <c r="P48"/>
    </row>
    <row r="49" spans="1:16" s="12" customFormat="1" x14ac:dyDescent="0.25">
      <c r="A49" s="24">
        <v>50</v>
      </c>
      <c r="B49" s="24" t="s">
        <v>672</v>
      </c>
      <c r="C49" s="24">
        <v>38</v>
      </c>
      <c r="D49" s="96">
        <v>43181</v>
      </c>
      <c r="E49" s="96" t="s">
        <v>1124</v>
      </c>
      <c r="F49" s="24">
        <v>24</v>
      </c>
      <c r="G49" s="24" t="s">
        <v>729</v>
      </c>
      <c r="H49" s="24" t="s">
        <v>731</v>
      </c>
      <c r="I49" s="177" t="s">
        <v>467</v>
      </c>
      <c r="J49" s="163">
        <v>0.54600000000000004</v>
      </c>
      <c r="K49" s="95" t="str">
        <f t="shared" si="0"/>
        <v>ND</v>
      </c>
      <c r="L49" s="95"/>
      <c r="N49"/>
      <c r="O49"/>
      <c r="P49"/>
    </row>
    <row r="50" spans="1:16" s="12" customFormat="1" x14ac:dyDescent="0.25">
      <c r="A50" s="24">
        <v>50</v>
      </c>
      <c r="B50" s="24" t="s">
        <v>672</v>
      </c>
      <c r="C50" s="24">
        <v>39</v>
      </c>
      <c r="D50" s="96">
        <v>43181</v>
      </c>
      <c r="E50" s="96" t="s">
        <v>1124</v>
      </c>
      <c r="F50" s="24">
        <v>24</v>
      </c>
      <c r="G50" s="24" t="s">
        <v>729</v>
      </c>
      <c r="H50" s="24" t="s">
        <v>732</v>
      </c>
      <c r="I50" s="170">
        <v>7.3592391144830804</v>
      </c>
      <c r="J50" s="163">
        <v>0.51749999999999996</v>
      </c>
      <c r="K50" s="179">
        <f>IF(ISNUMBER(I50),ROUND(I50/J50,2),I50)</f>
        <v>14.22</v>
      </c>
      <c r="L50" s="95"/>
      <c r="N50"/>
      <c r="O50"/>
      <c r="P50"/>
    </row>
    <row r="51" spans="1:16" s="12" customFormat="1" x14ac:dyDescent="0.25">
      <c r="A51" s="24">
        <v>50</v>
      </c>
      <c r="B51" s="24" t="s">
        <v>672</v>
      </c>
      <c r="C51" s="24">
        <v>40</v>
      </c>
      <c r="D51" s="96">
        <v>43182</v>
      </c>
      <c r="E51" s="96" t="s">
        <v>1125</v>
      </c>
      <c r="F51" s="56">
        <v>48</v>
      </c>
      <c r="G51" s="56" t="s">
        <v>729</v>
      </c>
      <c r="H51" s="24" t="s">
        <v>733</v>
      </c>
      <c r="I51" s="153" t="s">
        <v>467</v>
      </c>
      <c r="J51" s="163">
        <v>0.4904</v>
      </c>
      <c r="K51" s="95" t="str">
        <f t="shared" si="0"/>
        <v>ND</v>
      </c>
      <c r="L51" s="95"/>
      <c r="N51"/>
      <c r="O51"/>
      <c r="P51"/>
    </row>
    <row r="52" spans="1:16" s="12" customFormat="1" x14ac:dyDescent="0.25">
      <c r="A52" s="24">
        <v>50</v>
      </c>
      <c r="B52" s="24" t="s">
        <v>672</v>
      </c>
      <c r="C52" s="24">
        <v>41</v>
      </c>
      <c r="D52" s="96">
        <v>43182</v>
      </c>
      <c r="E52" s="96" t="s">
        <v>1125</v>
      </c>
      <c r="F52" s="56">
        <v>48</v>
      </c>
      <c r="G52" s="56" t="s">
        <v>734</v>
      </c>
      <c r="H52" s="24" t="s">
        <v>735</v>
      </c>
      <c r="I52" s="153" t="s">
        <v>467</v>
      </c>
      <c r="J52" s="163">
        <v>0.26269999999999999</v>
      </c>
      <c r="K52" s="95" t="str">
        <f t="shared" si="0"/>
        <v>ND</v>
      </c>
      <c r="L52" s="95" t="s">
        <v>461</v>
      </c>
      <c r="N52"/>
      <c r="O52"/>
      <c r="P52"/>
    </row>
    <row r="53" spans="1:16" s="12" customFormat="1" x14ac:dyDescent="0.25">
      <c r="A53" s="36">
        <v>50</v>
      </c>
      <c r="B53" s="36" t="s">
        <v>672</v>
      </c>
      <c r="C53" s="36">
        <v>42</v>
      </c>
      <c r="D53" s="165">
        <v>43182</v>
      </c>
      <c r="E53" s="165" t="s">
        <v>1125</v>
      </c>
      <c r="F53" s="88">
        <v>48</v>
      </c>
      <c r="G53" s="88" t="s">
        <v>736</v>
      </c>
      <c r="H53" s="36" t="s">
        <v>737</v>
      </c>
      <c r="I53" s="166" t="s">
        <v>467</v>
      </c>
      <c r="J53" s="167">
        <v>0.45590000000000003</v>
      </c>
      <c r="K53" s="168" t="str">
        <f t="shared" si="0"/>
        <v>ND</v>
      </c>
      <c r="L53" s="168"/>
      <c r="N53"/>
      <c r="O53"/>
      <c r="P53"/>
    </row>
    <row r="54" spans="1:16" s="12" customFormat="1" x14ac:dyDescent="0.25">
      <c r="A54" s="24">
        <v>100</v>
      </c>
      <c r="B54" s="24" t="s">
        <v>672</v>
      </c>
      <c r="C54" s="24">
        <v>43</v>
      </c>
      <c r="D54" s="96">
        <v>43180</v>
      </c>
      <c r="E54" s="24" t="s">
        <v>29</v>
      </c>
      <c r="F54" s="24" t="s">
        <v>29</v>
      </c>
      <c r="G54" s="26" t="s">
        <v>738</v>
      </c>
      <c r="H54" s="26" t="s">
        <v>739</v>
      </c>
      <c r="I54" s="180" t="s">
        <v>467</v>
      </c>
      <c r="J54" s="169">
        <v>0.5575</v>
      </c>
      <c r="K54" s="155" t="str">
        <f t="shared" si="0"/>
        <v>ND</v>
      </c>
      <c r="L54" s="95"/>
      <c r="N54"/>
      <c r="O54"/>
      <c r="P54"/>
    </row>
    <row r="55" spans="1:16" s="12" customFormat="1" x14ac:dyDescent="0.25">
      <c r="A55" s="24">
        <v>100</v>
      </c>
      <c r="B55" s="24" t="s">
        <v>672</v>
      </c>
      <c r="C55" s="24">
        <v>44</v>
      </c>
      <c r="D55" s="96">
        <v>43180</v>
      </c>
      <c r="E55" s="24" t="s">
        <v>29</v>
      </c>
      <c r="F55" s="24" t="s">
        <v>29</v>
      </c>
      <c r="G55" s="24" t="s">
        <v>740</v>
      </c>
      <c r="H55" s="24" t="s">
        <v>741</v>
      </c>
      <c r="I55" s="94" t="s">
        <v>467</v>
      </c>
      <c r="J55" s="163">
        <v>0.43819999999999998</v>
      </c>
      <c r="K55" s="155" t="str">
        <f t="shared" si="0"/>
        <v>ND</v>
      </c>
      <c r="L55" s="95"/>
      <c r="N55"/>
      <c r="O55"/>
      <c r="P55"/>
    </row>
    <row r="56" spans="1:16" s="12" customFormat="1" x14ac:dyDescent="0.25">
      <c r="A56" s="24">
        <v>100</v>
      </c>
      <c r="B56" s="24" t="s">
        <v>672</v>
      </c>
      <c r="C56" s="24">
        <v>45</v>
      </c>
      <c r="D56" s="96">
        <v>43180</v>
      </c>
      <c r="E56" s="24" t="s">
        <v>29</v>
      </c>
      <c r="F56" s="24" t="s">
        <v>29</v>
      </c>
      <c r="G56" s="24" t="s">
        <v>742</v>
      </c>
      <c r="H56" s="24" t="s">
        <v>743</v>
      </c>
      <c r="I56" s="94" t="s">
        <v>467</v>
      </c>
      <c r="J56" s="163">
        <v>0.54249999999999998</v>
      </c>
      <c r="K56" s="155" t="str">
        <f t="shared" si="0"/>
        <v>ND</v>
      </c>
      <c r="L56" s="95"/>
      <c r="N56"/>
      <c r="O56"/>
      <c r="P56"/>
    </row>
    <row r="57" spans="1:16" s="12" customFormat="1" x14ac:dyDescent="0.25">
      <c r="A57" s="24">
        <v>100</v>
      </c>
      <c r="B57" s="24" t="s">
        <v>672</v>
      </c>
      <c r="C57" s="24">
        <v>46</v>
      </c>
      <c r="D57" s="96">
        <v>43180</v>
      </c>
      <c r="E57" s="96" t="s">
        <v>1114</v>
      </c>
      <c r="F57" s="120">
        <v>8.3333333333333329E-2</v>
      </c>
      <c r="G57" s="24" t="s">
        <v>107</v>
      </c>
      <c r="H57" s="24" t="s">
        <v>744</v>
      </c>
      <c r="I57" s="155">
        <v>4157.49098889578</v>
      </c>
      <c r="J57" s="163">
        <v>0.40250000000000002</v>
      </c>
      <c r="K57" s="155">
        <f>IF(ISNUMBER(I57),ROUND(I57/J57,-1),I57)</f>
        <v>10330</v>
      </c>
      <c r="L57" s="95"/>
      <c r="N57"/>
      <c r="O57"/>
      <c r="P57"/>
    </row>
    <row r="58" spans="1:16" s="12" customFormat="1" x14ac:dyDescent="0.25">
      <c r="A58" s="24">
        <v>100</v>
      </c>
      <c r="B58" s="24" t="s">
        <v>672</v>
      </c>
      <c r="C58" s="24">
        <v>47</v>
      </c>
      <c r="D58" s="96">
        <v>43180</v>
      </c>
      <c r="E58" s="96" t="s">
        <v>1114</v>
      </c>
      <c r="F58" s="120">
        <v>8.3333333333333329E-2</v>
      </c>
      <c r="G58" s="24" t="s">
        <v>107</v>
      </c>
      <c r="H58" s="24" t="s">
        <v>745</v>
      </c>
      <c r="I58" s="155">
        <v>5316.13249284224</v>
      </c>
      <c r="J58" s="163">
        <v>0.55100000000000005</v>
      </c>
      <c r="K58" s="155">
        <f>IF(ISNUMBER(I58),ROUND(I58/J58,0),I58)</f>
        <v>9648</v>
      </c>
      <c r="L58" s="95"/>
      <c r="N58"/>
      <c r="O58"/>
      <c r="P58"/>
    </row>
    <row r="59" spans="1:16" s="12" customFormat="1" x14ac:dyDescent="0.25">
      <c r="A59" s="24">
        <v>100</v>
      </c>
      <c r="B59" s="24" t="s">
        <v>672</v>
      </c>
      <c r="C59" s="24">
        <v>48</v>
      </c>
      <c r="D59" s="96">
        <v>43180</v>
      </c>
      <c r="E59" s="96" t="s">
        <v>1114</v>
      </c>
      <c r="F59" s="120">
        <v>8.3333333333333329E-2</v>
      </c>
      <c r="G59" s="24" t="s">
        <v>746</v>
      </c>
      <c r="H59" s="24" t="s">
        <v>747</v>
      </c>
      <c r="I59" s="155">
        <v>3807.5149136524401</v>
      </c>
      <c r="J59" s="163">
        <v>0.51300000000000001</v>
      </c>
      <c r="K59" s="155">
        <f>IF(ISNUMBER(I59),ROUND(I59/J59,0),I59)</f>
        <v>7422</v>
      </c>
      <c r="L59" s="95"/>
      <c r="N59"/>
      <c r="O59"/>
      <c r="P59"/>
    </row>
    <row r="60" spans="1:16" s="12" customFormat="1" x14ac:dyDescent="0.25">
      <c r="A60" s="24">
        <v>100</v>
      </c>
      <c r="B60" s="24" t="s">
        <v>672</v>
      </c>
      <c r="C60" s="24">
        <v>49</v>
      </c>
      <c r="D60" s="96">
        <v>43180</v>
      </c>
      <c r="E60" s="96" t="s">
        <v>1115</v>
      </c>
      <c r="F60" s="60">
        <v>0.16666666666666666</v>
      </c>
      <c r="G60" s="24" t="s">
        <v>748</v>
      </c>
      <c r="H60" s="24" t="s">
        <v>749</v>
      </c>
      <c r="I60" s="155">
        <v>3738.7075649144399</v>
      </c>
      <c r="J60" s="231">
        <v>0.49149999999999999</v>
      </c>
      <c r="K60" s="155">
        <f>IF(ISNUMBER(I60),ROUND(I60/J60,0),I60)</f>
        <v>7607</v>
      </c>
      <c r="L60" s="95"/>
      <c r="N60"/>
      <c r="O60"/>
      <c r="P60"/>
    </row>
    <row r="61" spans="1:16" s="12" customFormat="1" x14ac:dyDescent="0.25">
      <c r="A61" s="24">
        <v>100</v>
      </c>
      <c r="B61" s="24" t="s">
        <v>672</v>
      </c>
      <c r="C61" s="24">
        <v>50</v>
      </c>
      <c r="D61" s="96">
        <v>43180</v>
      </c>
      <c r="E61" s="96" t="s">
        <v>1115</v>
      </c>
      <c r="F61" s="60">
        <v>0.16666666666666666</v>
      </c>
      <c r="G61" s="24" t="s">
        <v>137</v>
      </c>
      <c r="H61" s="24" t="s">
        <v>750</v>
      </c>
      <c r="I61" s="155">
        <v>2962.6473846153604</v>
      </c>
      <c r="J61" s="163">
        <v>0.40079999999999999</v>
      </c>
      <c r="K61" s="155">
        <f>IF(ISNUMBER(I61),ROUND(I61/J61,0),I61)</f>
        <v>7392</v>
      </c>
      <c r="L61" s="95"/>
      <c r="N61"/>
      <c r="O61"/>
      <c r="P61"/>
    </row>
    <row r="62" spans="1:16" s="12" customFormat="1" x14ac:dyDescent="0.25">
      <c r="A62" s="24">
        <v>100</v>
      </c>
      <c r="B62" s="24" t="s">
        <v>672</v>
      </c>
      <c r="C62" s="24">
        <v>51</v>
      </c>
      <c r="D62" s="96">
        <v>43180</v>
      </c>
      <c r="E62" s="96" t="s">
        <v>1115</v>
      </c>
      <c r="F62" s="60">
        <v>0.16666666666666666</v>
      </c>
      <c r="G62" s="24" t="s">
        <v>137</v>
      </c>
      <c r="H62" s="24" t="s">
        <v>751</v>
      </c>
      <c r="I62" s="155">
        <v>4459.5228111856804</v>
      </c>
      <c r="J62" s="163">
        <v>0.3952</v>
      </c>
      <c r="K62" s="155">
        <f t="shared" ref="K62:K98" si="1">IF(ISNUMBER(I62),ROUND(I62/J62,-1),I62)</f>
        <v>11280</v>
      </c>
      <c r="L62" s="95"/>
      <c r="N62"/>
      <c r="O62"/>
      <c r="P62"/>
    </row>
    <row r="63" spans="1:16" s="12" customFormat="1" x14ac:dyDescent="0.25">
      <c r="A63" s="24">
        <v>100</v>
      </c>
      <c r="B63" s="24" t="s">
        <v>672</v>
      </c>
      <c r="C63" s="24">
        <v>52</v>
      </c>
      <c r="D63" s="96">
        <v>43180</v>
      </c>
      <c r="E63" s="96" t="s">
        <v>1116</v>
      </c>
      <c r="F63" s="172">
        <v>0.25</v>
      </c>
      <c r="G63" s="24" t="s">
        <v>648</v>
      </c>
      <c r="H63" s="24" t="s">
        <v>752</v>
      </c>
      <c r="I63" s="155">
        <v>4842.6934572517403</v>
      </c>
      <c r="J63" s="163">
        <v>0.56599999999999995</v>
      </c>
      <c r="K63" s="155">
        <f t="shared" ref="K63:K82" si="2">IF(ISNUMBER(I63),ROUND(I63/J63,0),I63)</f>
        <v>8556</v>
      </c>
      <c r="L63" s="95"/>
      <c r="N63"/>
      <c r="O63"/>
      <c r="P63"/>
    </row>
    <row r="64" spans="1:16" s="12" customFormat="1" x14ac:dyDescent="0.25">
      <c r="A64" s="24">
        <v>100</v>
      </c>
      <c r="B64" s="24" t="s">
        <v>672</v>
      </c>
      <c r="C64" s="24">
        <v>53</v>
      </c>
      <c r="D64" s="96">
        <v>43180</v>
      </c>
      <c r="E64" s="96" t="s">
        <v>1116</v>
      </c>
      <c r="F64" s="172">
        <v>0.25</v>
      </c>
      <c r="G64" s="24" t="s">
        <v>427</v>
      </c>
      <c r="H64" s="24" t="s">
        <v>753</v>
      </c>
      <c r="I64" s="155">
        <v>3217.0738239594803</v>
      </c>
      <c r="J64" s="163">
        <v>0.32800000000000001</v>
      </c>
      <c r="K64" s="155">
        <f t="shared" si="2"/>
        <v>9808</v>
      </c>
      <c r="L64" s="95"/>
      <c r="N64"/>
      <c r="O64"/>
      <c r="P64"/>
    </row>
    <row r="65" spans="1:16" s="12" customFormat="1" x14ac:dyDescent="0.25">
      <c r="A65" s="24">
        <v>100</v>
      </c>
      <c r="B65" s="24" t="s">
        <v>672</v>
      </c>
      <c r="C65" s="24">
        <v>54</v>
      </c>
      <c r="D65" s="96">
        <v>43180</v>
      </c>
      <c r="E65" s="96" t="s">
        <v>1116</v>
      </c>
      <c r="F65" s="172">
        <v>0.25</v>
      </c>
      <c r="G65" s="24" t="s">
        <v>754</v>
      </c>
      <c r="H65" s="24" t="s">
        <v>755</v>
      </c>
      <c r="I65" s="155">
        <v>3645.26590627928</v>
      </c>
      <c r="J65" s="163">
        <v>0.44779999999999998</v>
      </c>
      <c r="K65" s="155">
        <f t="shared" si="2"/>
        <v>8140</v>
      </c>
      <c r="L65" s="95"/>
      <c r="N65"/>
      <c r="O65"/>
      <c r="P65"/>
    </row>
    <row r="66" spans="1:16" s="12" customFormat="1" ht="13.15" customHeight="1" x14ac:dyDescent="0.25">
      <c r="A66" s="24">
        <v>100</v>
      </c>
      <c r="B66" s="24" t="s">
        <v>672</v>
      </c>
      <c r="C66" s="24">
        <v>55</v>
      </c>
      <c r="D66" s="96">
        <v>43180</v>
      </c>
      <c r="E66" s="96" t="s">
        <v>1117</v>
      </c>
      <c r="F66" s="60">
        <v>0.33333333333333331</v>
      </c>
      <c r="G66" s="24" t="s">
        <v>269</v>
      </c>
      <c r="H66" s="24" t="s">
        <v>756</v>
      </c>
      <c r="I66" s="155">
        <v>4256.2361445986598</v>
      </c>
      <c r="J66" s="163">
        <v>0.4511</v>
      </c>
      <c r="K66" s="155">
        <f t="shared" si="2"/>
        <v>9435</v>
      </c>
      <c r="L66" s="95"/>
      <c r="N66"/>
      <c r="O66"/>
      <c r="P66"/>
    </row>
    <row r="67" spans="1:16" s="12" customFormat="1" x14ac:dyDescent="0.25">
      <c r="A67" s="24">
        <v>100</v>
      </c>
      <c r="B67" s="24" t="s">
        <v>672</v>
      </c>
      <c r="C67" s="24">
        <v>56</v>
      </c>
      <c r="D67" s="96">
        <v>43180</v>
      </c>
      <c r="E67" s="96" t="s">
        <v>1117</v>
      </c>
      <c r="F67" s="60">
        <v>0.33333333333333331</v>
      </c>
      <c r="G67" s="24" t="s">
        <v>757</v>
      </c>
      <c r="H67" s="24" t="s">
        <v>758</v>
      </c>
      <c r="I67" s="288">
        <v>1126.5939928583061</v>
      </c>
      <c r="J67" s="231">
        <v>0.13539999999999999</v>
      </c>
      <c r="K67" s="155">
        <f t="shared" si="2"/>
        <v>8320</v>
      </c>
      <c r="L67" s="95">
        <v>1</v>
      </c>
      <c r="N67"/>
      <c r="O67"/>
      <c r="P67"/>
    </row>
    <row r="68" spans="1:16" s="12" customFormat="1" x14ac:dyDescent="0.25">
      <c r="A68" s="24">
        <v>100</v>
      </c>
      <c r="B68" s="24" t="s">
        <v>672</v>
      </c>
      <c r="C68" s="24">
        <v>57</v>
      </c>
      <c r="D68" s="96">
        <v>43180</v>
      </c>
      <c r="E68" s="96" t="s">
        <v>1117</v>
      </c>
      <c r="F68" s="60">
        <v>0.33333333333333331</v>
      </c>
      <c r="G68" s="24" t="s">
        <v>757</v>
      </c>
      <c r="H68" s="24" t="s">
        <v>759</v>
      </c>
      <c r="I68" s="155">
        <v>3940.6358116167598</v>
      </c>
      <c r="J68" s="163">
        <v>0.50249999999999995</v>
      </c>
      <c r="K68" s="155">
        <f t="shared" si="2"/>
        <v>7842</v>
      </c>
      <c r="L68" s="95"/>
      <c r="N68"/>
      <c r="O68"/>
      <c r="P68"/>
    </row>
    <row r="69" spans="1:16" s="12" customFormat="1" x14ac:dyDescent="0.25">
      <c r="A69" s="24">
        <v>100</v>
      </c>
      <c r="B69" s="24" t="s">
        <v>672</v>
      </c>
      <c r="C69" s="24">
        <v>58</v>
      </c>
      <c r="D69" s="96">
        <v>43180</v>
      </c>
      <c r="E69" s="96" t="s">
        <v>1118</v>
      </c>
      <c r="F69" s="173">
        <v>0.5</v>
      </c>
      <c r="G69" s="24" t="s">
        <v>592</v>
      </c>
      <c r="H69" s="24" t="s">
        <v>760</v>
      </c>
      <c r="I69" s="155">
        <v>4651.8313909605595</v>
      </c>
      <c r="J69" s="231">
        <v>0.55100000000000005</v>
      </c>
      <c r="K69" s="155">
        <f t="shared" si="2"/>
        <v>8443</v>
      </c>
      <c r="L69" s="95"/>
      <c r="N69"/>
      <c r="O69"/>
      <c r="P69"/>
    </row>
    <row r="70" spans="1:16" s="12" customFormat="1" x14ac:dyDescent="0.25">
      <c r="A70" s="24">
        <v>100</v>
      </c>
      <c r="B70" s="24" t="s">
        <v>672</v>
      </c>
      <c r="C70" s="24">
        <v>59</v>
      </c>
      <c r="D70" s="96">
        <v>43180</v>
      </c>
      <c r="E70" s="96" t="s">
        <v>1118</v>
      </c>
      <c r="F70" s="173">
        <v>0.5</v>
      </c>
      <c r="G70" s="24" t="s">
        <v>266</v>
      </c>
      <c r="H70" s="24" t="s">
        <v>761</v>
      </c>
      <c r="I70" s="155">
        <v>3908.3129547746198</v>
      </c>
      <c r="J70" s="163">
        <v>0.45889999999999997</v>
      </c>
      <c r="K70" s="155">
        <f t="shared" si="2"/>
        <v>8517</v>
      </c>
      <c r="L70" s="95"/>
      <c r="N70"/>
      <c r="O70"/>
      <c r="P70"/>
    </row>
    <row r="71" spans="1:16" s="12" customFormat="1" x14ac:dyDescent="0.25">
      <c r="A71" s="24">
        <v>100</v>
      </c>
      <c r="B71" s="24" t="s">
        <v>672</v>
      </c>
      <c r="C71" s="24">
        <v>60</v>
      </c>
      <c r="D71" s="96">
        <v>43180</v>
      </c>
      <c r="E71" s="96" t="s">
        <v>1118</v>
      </c>
      <c r="F71" s="173">
        <v>0.5</v>
      </c>
      <c r="G71" s="24" t="s">
        <v>439</v>
      </c>
      <c r="H71" s="24" t="s">
        <v>762</v>
      </c>
      <c r="I71" s="155">
        <v>3987.0637732519203</v>
      </c>
      <c r="J71" s="163">
        <v>0.46200000000000002</v>
      </c>
      <c r="K71" s="155">
        <f t="shared" si="2"/>
        <v>8630</v>
      </c>
      <c r="L71" s="95"/>
      <c r="N71"/>
      <c r="O71"/>
      <c r="P71"/>
    </row>
    <row r="72" spans="1:16" s="12" customFormat="1" x14ac:dyDescent="0.25">
      <c r="A72" s="24">
        <v>100</v>
      </c>
      <c r="B72" s="24" t="s">
        <v>672</v>
      </c>
      <c r="C72" s="24">
        <v>61</v>
      </c>
      <c r="D72" s="96">
        <v>43180</v>
      </c>
      <c r="E72" s="96" t="s">
        <v>1119</v>
      </c>
      <c r="F72" s="24">
        <v>1</v>
      </c>
      <c r="G72" s="24" t="s">
        <v>528</v>
      </c>
      <c r="H72" s="24" t="s">
        <v>763</v>
      </c>
      <c r="I72" s="155">
        <v>1955.3452516777302</v>
      </c>
      <c r="J72" s="163">
        <v>0.48980000000000001</v>
      </c>
      <c r="K72" s="155">
        <f t="shared" si="2"/>
        <v>3992</v>
      </c>
      <c r="L72" s="95"/>
      <c r="N72"/>
      <c r="O72"/>
      <c r="P72"/>
    </row>
    <row r="73" spans="1:16" s="12" customFormat="1" x14ac:dyDescent="0.25">
      <c r="A73" s="24">
        <v>100</v>
      </c>
      <c r="B73" s="24" t="s">
        <v>672</v>
      </c>
      <c r="C73" s="24">
        <v>62</v>
      </c>
      <c r="D73" s="96">
        <v>43180</v>
      </c>
      <c r="E73" s="96" t="s">
        <v>1119</v>
      </c>
      <c r="F73" s="24">
        <v>1</v>
      </c>
      <c r="G73" s="24" t="s">
        <v>528</v>
      </c>
      <c r="H73" s="24" t="s">
        <v>764</v>
      </c>
      <c r="I73" s="155">
        <v>2517.2277008403598</v>
      </c>
      <c r="J73" s="163">
        <v>0.43430000000000002</v>
      </c>
      <c r="K73" s="155">
        <f t="shared" si="2"/>
        <v>5796</v>
      </c>
      <c r="L73" s="95"/>
      <c r="N73"/>
      <c r="O73"/>
      <c r="P73"/>
    </row>
    <row r="74" spans="1:16" s="12" customFormat="1" x14ac:dyDescent="0.25">
      <c r="A74" s="24">
        <v>100</v>
      </c>
      <c r="B74" s="24" t="s">
        <v>672</v>
      </c>
      <c r="C74" s="24">
        <v>63</v>
      </c>
      <c r="D74" s="96">
        <v>43180</v>
      </c>
      <c r="E74" s="96" t="s">
        <v>1119</v>
      </c>
      <c r="F74" s="24">
        <v>1</v>
      </c>
      <c r="G74" s="24" t="s">
        <v>528</v>
      </c>
      <c r="H74" s="24" t="s">
        <v>765</v>
      </c>
      <c r="I74" s="155">
        <v>2334.8448355087603</v>
      </c>
      <c r="J74" s="163">
        <v>0.53200000000000003</v>
      </c>
      <c r="K74" s="155">
        <f t="shared" si="2"/>
        <v>4389</v>
      </c>
      <c r="L74" s="95"/>
      <c r="N74"/>
      <c r="O74"/>
      <c r="P74"/>
    </row>
    <row r="75" spans="1:16" s="12" customFormat="1" x14ac:dyDescent="0.25">
      <c r="A75" s="24">
        <v>100</v>
      </c>
      <c r="B75" s="24" t="s">
        <v>672</v>
      </c>
      <c r="C75" s="24">
        <v>64</v>
      </c>
      <c r="D75" s="96">
        <v>43180</v>
      </c>
      <c r="E75" s="96" t="s">
        <v>1120</v>
      </c>
      <c r="F75" s="24">
        <v>2</v>
      </c>
      <c r="G75" s="24" t="s">
        <v>766</v>
      </c>
      <c r="H75" s="24" t="s">
        <v>767</v>
      </c>
      <c r="I75" s="289">
        <v>663.93382242557391</v>
      </c>
      <c r="J75" s="231">
        <v>0.34710000000000002</v>
      </c>
      <c r="K75" s="288">
        <f t="shared" si="2"/>
        <v>1913</v>
      </c>
      <c r="L75" s="95">
        <v>1</v>
      </c>
      <c r="N75"/>
      <c r="O75"/>
      <c r="P75"/>
    </row>
    <row r="76" spans="1:16" s="12" customFormat="1" x14ac:dyDescent="0.25">
      <c r="A76" s="24">
        <v>100</v>
      </c>
      <c r="B76" s="24" t="s">
        <v>672</v>
      </c>
      <c r="C76" s="24">
        <v>65</v>
      </c>
      <c r="D76" s="96">
        <v>43180</v>
      </c>
      <c r="E76" s="96" t="s">
        <v>1120</v>
      </c>
      <c r="F76" s="24">
        <v>2</v>
      </c>
      <c r="G76" s="24" t="s">
        <v>768</v>
      </c>
      <c r="H76" s="24" t="s">
        <v>769</v>
      </c>
      <c r="I76" s="288">
        <v>2422.2488537013</v>
      </c>
      <c r="J76" s="231">
        <v>0.45550000000000002</v>
      </c>
      <c r="K76" s="288">
        <f t="shared" si="2"/>
        <v>5318</v>
      </c>
      <c r="L76" s="95"/>
      <c r="N76"/>
      <c r="O76"/>
      <c r="P76"/>
    </row>
    <row r="77" spans="1:16" s="12" customFormat="1" x14ac:dyDescent="0.25">
      <c r="A77" s="24">
        <v>100</v>
      </c>
      <c r="B77" s="24" t="s">
        <v>672</v>
      </c>
      <c r="C77" s="24">
        <v>66</v>
      </c>
      <c r="D77" s="96">
        <v>43180</v>
      </c>
      <c r="E77" s="96" t="s">
        <v>1120</v>
      </c>
      <c r="F77" s="24">
        <v>2</v>
      </c>
      <c r="G77" s="24" t="s">
        <v>770</v>
      </c>
      <c r="H77" s="24" t="s">
        <v>771</v>
      </c>
      <c r="I77" s="288">
        <v>1747.7398888531761</v>
      </c>
      <c r="J77" s="231">
        <v>0.43419999999999997</v>
      </c>
      <c r="K77" s="288">
        <f t="shared" si="2"/>
        <v>4025</v>
      </c>
      <c r="L77" s="95"/>
      <c r="N77"/>
      <c r="O77"/>
      <c r="P77"/>
    </row>
    <row r="78" spans="1:16" s="12" customFormat="1" x14ac:dyDescent="0.25">
      <c r="A78" s="24">
        <v>100</v>
      </c>
      <c r="B78" s="24" t="s">
        <v>672</v>
      </c>
      <c r="C78" s="24">
        <v>67</v>
      </c>
      <c r="D78" s="96">
        <v>43180</v>
      </c>
      <c r="E78" s="96" t="s">
        <v>1121</v>
      </c>
      <c r="F78" s="24">
        <v>4</v>
      </c>
      <c r="G78" s="24" t="s">
        <v>772</v>
      </c>
      <c r="H78" s="24" t="s">
        <v>773</v>
      </c>
      <c r="I78" s="290">
        <v>705.18910539653803</v>
      </c>
      <c r="J78" s="231">
        <v>0.57499999999999996</v>
      </c>
      <c r="K78" s="288">
        <f t="shared" si="2"/>
        <v>1226</v>
      </c>
      <c r="L78" s="95"/>
      <c r="N78"/>
      <c r="O78"/>
      <c r="P78"/>
    </row>
    <row r="79" spans="1:16" s="12" customFormat="1" x14ac:dyDescent="0.25">
      <c r="A79" s="24">
        <v>100</v>
      </c>
      <c r="B79" s="24" t="s">
        <v>672</v>
      </c>
      <c r="C79" s="24">
        <v>68</v>
      </c>
      <c r="D79" s="96">
        <v>43180</v>
      </c>
      <c r="E79" s="96" t="s">
        <v>1121</v>
      </c>
      <c r="F79" s="24">
        <v>4</v>
      </c>
      <c r="G79" s="24" t="s">
        <v>774</v>
      </c>
      <c r="H79" s="24" t="s">
        <v>775</v>
      </c>
      <c r="I79" s="232">
        <v>1214.8052991182981</v>
      </c>
      <c r="J79" s="231">
        <v>0.34</v>
      </c>
      <c r="K79" s="288">
        <f t="shared" si="2"/>
        <v>3573</v>
      </c>
      <c r="L79" s="95"/>
      <c r="N79"/>
      <c r="O79"/>
      <c r="P79"/>
    </row>
    <row r="80" spans="1:16" s="12" customFormat="1" x14ac:dyDescent="0.25">
      <c r="A80" s="24">
        <v>100</v>
      </c>
      <c r="B80" s="24" t="s">
        <v>672</v>
      </c>
      <c r="C80" s="24">
        <v>69</v>
      </c>
      <c r="D80" s="96">
        <v>43180</v>
      </c>
      <c r="E80" s="96" t="s">
        <v>1121</v>
      </c>
      <c r="F80" s="24">
        <v>4</v>
      </c>
      <c r="G80" s="24" t="s">
        <v>776</v>
      </c>
      <c r="H80" s="24" t="s">
        <v>777</v>
      </c>
      <c r="I80" s="290">
        <v>728.45683571989798</v>
      </c>
      <c r="J80" s="231">
        <v>0.2838</v>
      </c>
      <c r="K80" s="288">
        <f t="shared" si="2"/>
        <v>2567</v>
      </c>
      <c r="L80" s="95"/>
      <c r="N80"/>
      <c r="O80"/>
      <c r="P80"/>
    </row>
    <row r="81" spans="1:16" s="12" customFormat="1" x14ac:dyDescent="0.25">
      <c r="A81" s="24">
        <v>100</v>
      </c>
      <c r="B81" s="24" t="s">
        <v>672</v>
      </c>
      <c r="C81" s="24">
        <v>70</v>
      </c>
      <c r="D81" s="96">
        <v>43180</v>
      </c>
      <c r="E81" s="96" t="s">
        <v>1122</v>
      </c>
      <c r="F81" s="24">
        <v>8</v>
      </c>
      <c r="G81" s="24" t="s">
        <v>778</v>
      </c>
      <c r="H81" s="24" t="s">
        <v>779</v>
      </c>
      <c r="I81" s="290">
        <v>562.67197107639197</v>
      </c>
      <c r="J81" s="231">
        <v>0.4904</v>
      </c>
      <c r="K81" s="288">
        <f t="shared" si="2"/>
        <v>1147</v>
      </c>
      <c r="L81" s="95"/>
      <c r="N81"/>
      <c r="O81"/>
      <c r="P81"/>
    </row>
    <row r="82" spans="1:16" s="12" customFormat="1" x14ac:dyDescent="0.25">
      <c r="A82" s="24">
        <v>100</v>
      </c>
      <c r="B82" s="24" t="s">
        <v>672</v>
      </c>
      <c r="C82" s="24">
        <v>71</v>
      </c>
      <c r="D82" s="96">
        <v>43180</v>
      </c>
      <c r="E82" s="96" t="s">
        <v>1122</v>
      </c>
      <c r="F82" s="24">
        <v>8</v>
      </c>
      <c r="G82" s="24" t="s">
        <v>780</v>
      </c>
      <c r="H82" s="24" t="s">
        <v>781</v>
      </c>
      <c r="I82" s="232">
        <v>1371.8357573794699</v>
      </c>
      <c r="J82" s="231">
        <v>0.27879999999999999</v>
      </c>
      <c r="K82" s="288">
        <f t="shared" si="2"/>
        <v>4921</v>
      </c>
      <c r="L82" s="95">
        <v>1</v>
      </c>
      <c r="N82"/>
      <c r="O82"/>
      <c r="P82"/>
    </row>
    <row r="83" spans="1:16" s="12" customFormat="1" x14ac:dyDescent="0.25">
      <c r="A83" s="24">
        <v>100</v>
      </c>
      <c r="B83" s="24" t="s">
        <v>672</v>
      </c>
      <c r="C83" s="24">
        <v>72</v>
      </c>
      <c r="D83" s="96">
        <v>43180</v>
      </c>
      <c r="E83" s="96" t="s">
        <v>1122</v>
      </c>
      <c r="F83" s="24">
        <v>8</v>
      </c>
      <c r="G83" s="24" t="s">
        <v>782</v>
      </c>
      <c r="H83" s="24" t="s">
        <v>783</v>
      </c>
      <c r="I83" s="291">
        <v>314.43425788939999</v>
      </c>
      <c r="J83" s="231">
        <v>0.34250000000000003</v>
      </c>
      <c r="K83" s="286">
        <f>IF(ISNUMBER(I83),ROUND(I83/J83,1),I83)</f>
        <v>918.1</v>
      </c>
      <c r="L83" s="95"/>
      <c r="N83"/>
      <c r="O83"/>
      <c r="P83"/>
    </row>
    <row r="84" spans="1:16" s="12" customFormat="1" x14ac:dyDescent="0.25">
      <c r="A84" s="24">
        <v>100</v>
      </c>
      <c r="B84" s="24" t="s">
        <v>672</v>
      </c>
      <c r="C84" s="24">
        <v>73</v>
      </c>
      <c r="D84" s="96">
        <v>43181</v>
      </c>
      <c r="E84" s="96" t="s">
        <v>1123</v>
      </c>
      <c r="F84" s="24">
        <v>12</v>
      </c>
      <c r="G84" s="24" t="s">
        <v>784</v>
      </c>
      <c r="H84" s="24" t="s">
        <v>785</v>
      </c>
      <c r="I84" s="291">
        <v>367.29489654437401</v>
      </c>
      <c r="J84" s="231">
        <v>0.53900000000000003</v>
      </c>
      <c r="K84" s="286">
        <f>IF(ISNUMBER(I84),ROUND(I84/J84,1),I84)</f>
        <v>681.4</v>
      </c>
      <c r="L84" s="95"/>
      <c r="N84"/>
      <c r="O84"/>
      <c r="P84"/>
    </row>
    <row r="85" spans="1:16" s="12" customFormat="1" x14ac:dyDescent="0.25">
      <c r="A85" s="24">
        <v>100</v>
      </c>
      <c r="B85" s="24" t="s">
        <v>672</v>
      </c>
      <c r="C85" s="24">
        <v>74</v>
      </c>
      <c r="D85" s="96">
        <v>43181</v>
      </c>
      <c r="E85" s="96" t="s">
        <v>1123</v>
      </c>
      <c r="F85" s="24">
        <v>12</v>
      </c>
      <c r="G85" s="24" t="s">
        <v>786</v>
      </c>
      <c r="H85" s="24" t="s">
        <v>787</v>
      </c>
      <c r="I85" s="291">
        <v>142.9384561865098</v>
      </c>
      <c r="J85" s="231">
        <v>0.59550000000000003</v>
      </c>
      <c r="K85" s="286">
        <f>IF(ISNUMBER(I85),ROUND(I85/J85,1),I85)</f>
        <v>240</v>
      </c>
      <c r="L85" s="95">
        <v>1</v>
      </c>
      <c r="N85"/>
      <c r="O85"/>
      <c r="P85"/>
    </row>
    <row r="86" spans="1:16" s="12" customFormat="1" x14ac:dyDescent="0.25">
      <c r="A86" s="24">
        <v>100</v>
      </c>
      <c r="B86" s="24" t="s">
        <v>672</v>
      </c>
      <c r="C86" s="24">
        <v>75</v>
      </c>
      <c r="D86" s="96">
        <v>43181</v>
      </c>
      <c r="E86" s="96" t="s">
        <v>1123</v>
      </c>
      <c r="F86" s="24">
        <v>12</v>
      </c>
      <c r="G86" s="24" t="s">
        <v>786</v>
      </c>
      <c r="H86" s="24" t="s">
        <v>788</v>
      </c>
      <c r="I86" s="175">
        <v>369.76807564589001</v>
      </c>
      <c r="J86" s="163">
        <v>0.46700000000000003</v>
      </c>
      <c r="K86" s="92">
        <f>IF(ISNUMBER(I86),ROUND(I86/J86,1),I86)</f>
        <v>791.8</v>
      </c>
      <c r="L86" s="95"/>
      <c r="N86"/>
      <c r="O86"/>
      <c r="P86"/>
    </row>
    <row r="87" spans="1:16" s="12" customFormat="1" x14ac:dyDescent="0.25">
      <c r="A87" s="24">
        <v>100</v>
      </c>
      <c r="B87" s="24" t="s">
        <v>672</v>
      </c>
      <c r="C87" s="24">
        <v>76</v>
      </c>
      <c r="D87" s="96">
        <v>43181</v>
      </c>
      <c r="E87" s="96" t="s">
        <v>1124</v>
      </c>
      <c r="F87" s="24">
        <v>24</v>
      </c>
      <c r="G87" s="24" t="s">
        <v>789</v>
      </c>
      <c r="H87" s="24" t="s">
        <v>790</v>
      </c>
      <c r="I87" s="153" t="s">
        <v>467</v>
      </c>
      <c r="J87" s="163">
        <v>0.47899999999999998</v>
      </c>
      <c r="K87" s="155" t="str">
        <f t="shared" si="1"/>
        <v>ND</v>
      </c>
      <c r="L87" s="95"/>
      <c r="N87"/>
      <c r="O87"/>
      <c r="P87"/>
    </row>
    <row r="88" spans="1:16" s="12" customFormat="1" x14ac:dyDescent="0.25">
      <c r="A88" s="24">
        <v>100</v>
      </c>
      <c r="B88" s="24" t="s">
        <v>672</v>
      </c>
      <c r="C88" s="24">
        <v>77</v>
      </c>
      <c r="D88" s="96">
        <v>43181</v>
      </c>
      <c r="E88" s="96" t="s">
        <v>1124</v>
      </c>
      <c r="F88" s="24">
        <v>24</v>
      </c>
      <c r="G88" s="24" t="s">
        <v>521</v>
      </c>
      <c r="H88" s="24" t="s">
        <v>791</v>
      </c>
      <c r="I88" s="153" t="s">
        <v>467</v>
      </c>
      <c r="J88" s="163">
        <v>0.4556</v>
      </c>
      <c r="K88" s="155" t="str">
        <f t="shared" si="1"/>
        <v>ND</v>
      </c>
      <c r="L88" s="95"/>
      <c r="N88"/>
      <c r="O88"/>
      <c r="P88"/>
    </row>
    <row r="89" spans="1:16" s="12" customFormat="1" x14ac:dyDescent="0.25">
      <c r="A89" s="24">
        <v>100</v>
      </c>
      <c r="B89" s="24" t="s">
        <v>672</v>
      </c>
      <c r="C89" s="24">
        <v>78</v>
      </c>
      <c r="D89" s="96">
        <v>43181</v>
      </c>
      <c r="E89" s="96" t="s">
        <v>1124</v>
      </c>
      <c r="F89" s="24">
        <v>24</v>
      </c>
      <c r="G89" s="24" t="s">
        <v>792</v>
      </c>
      <c r="H89" s="24" t="s">
        <v>793</v>
      </c>
      <c r="I89" s="153" t="s">
        <v>467</v>
      </c>
      <c r="J89" s="163">
        <v>0.45829999999999999</v>
      </c>
      <c r="K89" s="155" t="str">
        <f t="shared" si="1"/>
        <v>ND</v>
      </c>
      <c r="L89" s="95"/>
      <c r="N89"/>
      <c r="O89"/>
      <c r="P89"/>
    </row>
    <row r="90" spans="1:16" s="12" customFormat="1" x14ac:dyDescent="0.25">
      <c r="A90" s="24">
        <v>100</v>
      </c>
      <c r="B90" s="24" t="s">
        <v>672</v>
      </c>
      <c r="C90" s="24">
        <v>79</v>
      </c>
      <c r="D90" s="96">
        <v>43182</v>
      </c>
      <c r="E90" s="96" t="s">
        <v>1125</v>
      </c>
      <c r="F90" s="56">
        <v>48</v>
      </c>
      <c r="G90" s="24" t="s">
        <v>789</v>
      </c>
      <c r="H90" s="24" t="s">
        <v>794</v>
      </c>
      <c r="I90" s="153" t="s">
        <v>467</v>
      </c>
      <c r="J90" s="163">
        <v>0.47220000000000001</v>
      </c>
      <c r="K90" s="155" t="str">
        <f t="shared" si="1"/>
        <v>ND</v>
      </c>
      <c r="L90" s="95"/>
      <c r="N90"/>
      <c r="O90"/>
      <c r="P90"/>
    </row>
    <row r="91" spans="1:16" s="12" customFormat="1" x14ac:dyDescent="0.25">
      <c r="A91" s="24">
        <v>100</v>
      </c>
      <c r="B91" s="24" t="s">
        <v>672</v>
      </c>
      <c r="C91" s="24">
        <v>80</v>
      </c>
      <c r="D91" s="96">
        <v>43182</v>
      </c>
      <c r="E91" s="96" t="s">
        <v>1125</v>
      </c>
      <c r="F91" s="56">
        <v>48</v>
      </c>
      <c r="G91" s="24" t="s">
        <v>521</v>
      </c>
      <c r="H91" s="24" t="s">
        <v>795</v>
      </c>
      <c r="I91" s="94" t="s">
        <v>467</v>
      </c>
      <c r="J91" s="163">
        <v>0.45529999999999998</v>
      </c>
      <c r="K91" s="155" t="str">
        <f t="shared" si="1"/>
        <v>ND</v>
      </c>
      <c r="L91" s="95"/>
      <c r="N91"/>
      <c r="O91"/>
      <c r="P91"/>
    </row>
    <row r="92" spans="1:16" s="12" customFormat="1" x14ac:dyDescent="0.25">
      <c r="A92" s="36">
        <v>100</v>
      </c>
      <c r="B92" s="36" t="s">
        <v>672</v>
      </c>
      <c r="C92" s="36">
        <v>81</v>
      </c>
      <c r="D92" s="165">
        <v>43182</v>
      </c>
      <c r="E92" s="165" t="s">
        <v>1125</v>
      </c>
      <c r="F92" s="88">
        <v>48</v>
      </c>
      <c r="G92" s="36" t="s">
        <v>789</v>
      </c>
      <c r="H92" s="36" t="s">
        <v>796</v>
      </c>
      <c r="I92" s="166" t="s">
        <v>467</v>
      </c>
      <c r="J92" s="167">
        <v>0.57399999999999995</v>
      </c>
      <c r="K92" s="182" t="str">
        <f t="shared" si="1"/>
        <v>ND</v>
      </c>
      <c r="L92" s="168"/>
      <c r="N92"/>
      <c r="O92"/>
      <c r="P92"/>
    </row>
    <row r="93" spans="1:16" s="12" customFormat="1" x14ac:dyDescent="0.25">
      <c r="A93" s="24">
        <v>0</v>
      </c>
      <c r="B93" s="24" t="s">
        <v>797</v>
      </c>
      <c r="C93" s="24">
        <v>82</v>
      </c>
      <c r="D93" s="96">
        <v>43174</v>
      </c>
      <c r="E93" s="24" t="s">
        <v>29</v>
      </c>
      <c r="F93" s="24" t="s">
        <v>29</v>
      </c>
      <c r="G93" s="24" t="s">
        <v>676</v>
      </c>
      <c r="H93" s="24" t="s">
        <v>798</v>
      </c>
      <c r="I93" s="162" t="s">
        <v>467</v>
      </c>
      <c r="J93" s="169">
        <v>0.4748</v>
      </c>
      <c r="K93" s="155" t="str">
        <f t="shared" si="1"/>
        <v>ND</v>
      </c>
      <c r="L93" s="95"/>
      <c r="N93"/>
      <c r="O93"/>
      <c r="P93"/>
    </row>
    <row r="94" spans="1:16" x14ac:dyDescent="0.25">
      <c r="A94" s="24">
        <v>0</v>
      </c>
      <c r="B94" s="24" t="s">
        <v>797</v>
      </c>
      <c r="C94" s="24">
        <v>83</v>
      </c>
      <c r="D94" s="96">
        <v>43174</v>
      </c>
      <c r="E94" s="24" t="s">
        <v>29</v>
      </c>
      <c r="F94" s="24" t="s">
        <v>29</v>
      </c>
      <c r="G94" s="24" t="s">
        <v>799</v>
      </c>
      <c r="H94" s="24" t="s">
        <v>800</v>
      </c>
      <c r="I94" s="177" t="s">
        <v>467</v>
      </c>
      <c r="J94" s="163">
        <v>0.52849999999999997</v>
      </c>
      <c r="K94" s="155" t="str">
        <f t="shared" si="1"/>
        <v>ND</v>
      </c>
      <c r="L94" s="95"/>
    </row>
    <row r="95" spans="1:16" x14ac:dyDescent="0.25">
      <c r="A95" s="36">
        <v>0</v>
      </c>
      <c r="B95" s="36" t="s">
        <v>797</v>
      </c>
      <c r="C95" s="36">
        <v>84</v>
      </c>
      <c r="D95" s="165">
        <v>43174</v>
      </c>
      <c r="E95" s="36" t="s">
        <v>29</v>
      </c>
      <c r="F95" s="36" t="s">
        <v>29</v>
      </c>
      <c r="G95" s="36" t="s">
        <v>799</v>
      </c>
      <c r="H95" s="36" t="s">
        <v>801</v>
      </c>
      <c r="I95" s="183" t="s">
        <v>467</v>
      </c>
      <c r="J95" s="167">
        <v>0.50549999999999995</v>
      </c>
      <c r="K95" s="182" t="str">
        <f t="shared" si="1"/>
        <v>ND</v>
      </c>
      <c r="L95" s="168"/>
    </row>
    <row r="96" spans="1:16" x14ac:dyDescent="0.25">
      <c r="A96" s="24">
        <v>50</v>
      </c>
      <c r="B96" s="24" t="s">
        <v>797</v>
      </c>
      <c r="C96" s="24">
        <v>85</v>
      </c>
      <c r="D96" s="96">
        <v>43180</v>
      </c>
      <c r="E96" s="24" t="s">
        <v>29</v>
      </c>
      <c r="F96" s="24" t="s">
        <v>29</v>
      </c>
      <c r="G96" s="24" t="s">
        <v>802</v>
      </c>
      <c r="H96" s="24" t="s">
        <v>803</v>
      </c>
      <c r="I96" s="162" t="s">
        <v>467</v>
      </c>
      <c r="J96" s="169">
        <v>0.48780000000000001</v>
      </c>
      <c r="K96" s="155" t="str">
        <f t="shared" si="1"/>
        <v>ND</v>
      </c>
      <c r="L96" s="95"/>
    </row>
    <row r="97" spans="1:16" s="184" customFormat="1" x14ac:dyDescent="0.25">
      <c r="A97" s="24">
        <v>50</v>
      </c>
      <c r="B97" s="24" t="s">
        <v>797</v>
      </c>
      <c r="C97" s="24">
        <v>86</v>
      </c>
      <c r="D97" s="96">
        <v>43180</v>
      </c>
      <c r="E97" s="24" t="s">
        <v>29</v>
      </c>
      <c r="F97" s="24" t="s">
        <v>29</v>
      </c>
      <c r="G97" s="24" t="s">
        <v>804</v>
      </c>
      <c r="H97" s="24" t="s">
        <v>805</v>
      </c>
      <c r="I97" s="174" t="s">
        <v>467</v>
      </c>
      <c r="J97" s="163">
        <v>0.73499999999999999</v>
      </c>
      <c r="K97" s="155" t="str">
        <f t="shared" si="1"/>
        <v>ND</v>
      </c>
      <c r="L97" s="95"/>
      <c r="N97"/>
      <c r="O97"/>
      <c r="P97"/>
    </row>
    <row r="98" spans="1:16" s="184" customFormat="1" x14ac:dyDescent="0.25">
      <c r="A98" s="24">
        <v>50</v>
      </c>
      <c r="B98" s="24" t="s">
        <v>797</v>
      </c>
      <c r="C98" s="24">
        <v>87</v>
      </c>
      <c r="D98" s="96">
        <v>43180</v>
      </c>
      <c r="E98" s="24" t="s">
        <v>29</v>
      </c>
      <c r="F98" s="24" t="s">
        <v>29</v>
      </c>
      <c r="G98" s="24" t="s">
        <v>806</v>
      </c>
      <c r="H98" s="24" t="s">
        <v>807</v>
      </c>
      <c r="I98" s="153" t="s">
        <v>467</v>
      </c>
      <c r="J98" s="163">
        <v>0.53200000000000003</v>
      </c>
      <c r="K98" s="155" t="str">
        <f t="shared" si="1"/>
        <v>ND</v>
      </c>
      <c r="L98" s="95"/>
      <c r="N98"/>
      <c r="O98"/>
      <c r="P98"/>
    </row>
    <row r="99" spans="1:16" s="184" customFormat="1" x14ac:dyDescent="0.25">
      <c r="A99" s="24">
        <v>50</v>
      </c>
      <c r="B99" s="24" t="s">
        <v>797</v>
      </c>
      <c r="C99" s="24">
        <v>88</v>
      </c>
      <c r="D99" s="96">
        <v>43180</v>
      </c>
      <c r="E99" s="96" t="s">
        <v>1114</v>
      </c>
      <c r="F99" s="120">
        <v>8.3333333333333329E-2</v>
      </c>
      <c r="G99" s="56" t="s">
        <v>684</v>
      </c>
      <c r="H99" s="24" t="s">
        <v>808</v>
      </c>
      <c r="I99" s="155">
        <v>3201.7738675501405</v>
      </c>
      <c r="J99" s="163">
        <v>0.47639999999999999</v>
      </c>
      <c r="K99" s="155">
        <f>IF(ISNUMBER(I99),ROUND(I99/J99,0),I99)</f>
        <v>6721</v>
      </c>
      <c r="L99" s="95"/>
      <c r="N99"/>
      <c r="O99"/>
      <c r="P99"/>
    </row>
    <row r="100" spans="1:16" s="184" customFormat="1" x14ac:dyDescent="0.25">
      <c r="A100" s="24">
        <v>50</v>
      </c>
      <c r="B100" s="24" t="s">
        <v>797</v>
      </c>
      <c r="C100" s="24">
        <v>89</v>
      </c>
      <c r="D100" s="96">
        <v>43180</v>
      </c>
      <c r="E100" s="96" t="s">
        <v>1114</v>
      </c>
      <c r="F100" s="120">
        <v>8.3333333333333329E-2</v>
      </c>
      <c r="G100" s="56" t="s">
        <v>809</v>
      </c>
      <c r="H100" s="24" t="s">
        <v>810</v>
      </c>
      <c r="I100" s="155">
        <v>2712.5938752956799</v>
      </c>
      <c r="J100" s="163">
        <v>0.51800000000000002</v>
      </c>
      <c r="K100" s="155">
        <f t="shared" ref="K100:K119" si="3">IF(ISNUMBER(I100),ROUND(I100/J100,0),I100)</f>
        <v>5237</v>
      </c>
      <c r="L100" s="95"/>
      <c r="N100"/>
      <c r="O100"/>
      <c r="P100"/>
    </row>
    <row r="101" spans="1:16" s="184" customFormat="1" x14ac:dyDescent="0.25">
      <c r="A101" s="24">
        <v>50</v>
      </c>
      <c r="B101" s="24" t="s">
        <v>797</v>
      </c>
      <c r="C101" s="24">
        <v>90</v>
      </c>
      <c r="D101" s="96">
        <v>43180</v>
      </c>
      <c r="E101" s="96" t="s">
        <v>1114</v>
      </c>
      <c r="F101" s="120">
        <v>8.3333333333333329E-2</v>
      </c>
      <c r="G101" s="56" t="s">
        <v>684</v>
      </c>
      <c r="H101" s="24" t="s">
        <v>811</v>
      </c>
      <c r="I101" s="288">
        <v>1459.5229909339159</v>
      </c>
      <c r="J101" s="231">
        <v>0.48170000000000002</v>
      </c>
      <c r="K101" s="288">
        <f t="shared" si="3"/>
        <v>3030</v>
      </c>
      <c r="L101" s="95">
        <v>1</v>
      </c>
      <c r="N101"/>
      <c r="O101"/>
      <c r="P101"/>
    </row>
    <row r="102" spans="1:16" s="184" customFormat="1" x14ac:dyDescent="0.25">
      <c r="A102" s="24">
        <v>50</v>
      </c>
      <c r="B102" s="24" t="s">
        <v>797</v>
      </c>
      <c r="C102" s="24">
        <v>91</v>
      </c>
      <c r="D102" s="96">
        <v>43180</v>
      </c>
      <c r="E102" s="96" t="s">
        <v>1115</v>
      </c>
      <c r="F102" s="60">
        <v>0.16666666666666666</v>
      </c>
      <c r="G102" s="56" t="s">
        <v>688</v>
      </c>
      <c r="H102" s="24" t="s">
        <v>812</v>
      </c>
      <c r="I102" s="289">
        <v>959.87343505806803</v>
      </c>
      <c r="J102" s="231">
        <v>0.56200000000000006</v>
      </c>
      <c r="K102" s="288">
        <f t="shared" si="3"/>
        <v>1708</v>
      </c>
      <c r="L102" s="95"/>
      <c r="N102"/>
      <c r="O102"/>
      <c r="P102"/>
    </row>
    <row r="103" spans="1:16" s="184" customFormat="1" x14ac:dyDescent="0.25">
      <c r="A103" s="24">
        <v>50</v>
      </c>
      <c r="B103" s="24" t="s">
        <v>797</v>
      </c>
      <c r="C103" s="24">
        <v>92</v>
      </c>
      <c r="D103" s="96">
        <v>43180</v>
      </c>
      <c r="E103" s="96" t="s">
        <v>1115</v>
      </c>
      <c r="F103" s="60">
        <v>0.16666666666666666</v>
      </c>
      <c r="G103" s="56" t="s">
        <v>688</v>
      </c>
      <c r="H103" s="24" t="s">
        <v>813</v>
      </c>
      <c r="I103" s="288">
        <v>1676.3781481232879</v>
      </c>
      <c r="J103" s="231">
        <v>0.58650000000000002</v>
      </c>
      <c r="K103" s="288">
        <f t="shared" si="3"/>
        <v>2858</v>
      </c>
      <c r="L103" s="95"/>
      <c r="N103"/>
      <c r="O103"/>
      <c r="P103"/>
    </row>
    <row r="104" spans="1:16" s="184" customFormat="1" x14ac:dyDescent="0.25">
      <c r="A104" s="24">
        <v>50</v>
      </c>
      <c r="B104" s="24" t="s">
        <v>797</v>
      </c>
      <c r="C104" s="24">
        <v>93</v>
      </c>
      <c r="D104" s="96">
        <v>43180</v>
      </c>
      <c r="E104" s="96" t="s">
        <v>1115</v>
      </c>
      <c r="F104" s="60">
        <v>0.16666666666666666</v>
      </c>
      <c r="G104" s="56" t="s">
        <v>690</v>
      </c>
      <c r="H104" s="24" t="s">
        <v>814</v>
      </c>
      <c r="I104" s="288">
        <v>3073.9764229264201</v>
      </c>
      <c r="J104" s="231">
        <v>0.40949999999999998</v>
      </c>
      <c r="K104" s="288">
        <f t="shared" si="3"/>
        <v>7507</v>
      </c>
      <c r="L104" s="95">
        <v>1</v>
      </c>
      <c r="N104"/>
      <c r="O104"/>
      <c r="P104"/>
    </row>
    <row r="105" spans="1:16" s="184" customFormat="1" x14ac:dyDescent="0.25">
      <c r="A105" s="24">
        <v>50</v>
      </c>
      <c r="B105" s="24" t="s">
        <v>797</v>
      </c>
      <c r="C105" s="24">
        <v>94</v>
      </c>
      <c r="D105" s="96">
        <v>43180</v>
      </c>
      <c r="E105" s="96" t="s">
        <v>1116</v>
      </c>
      <c r="F105" s="172">
        <v>0.25</v>
      </c>
      <c r="G105" s="56" t="s">
        <v>698</v>
      </c>
      <c r="H105" s="24" t="s">
        <v>815</v>
      </c>
      <c r="I105" s="155">
        <v>2322.7654858353599</v>
      </c>
      <c r="J105" s="163">
        <v>0.50600000000000001</v>
      </c>
      <c r="K105" s="155">
        <f t="shared" si="3"/>
        <v>4590</v>
      </c>
      <c r="L105" s="95"/>
      <c r="N105"/>
      <c r="O105"/>
      <c r="P105"/>
    </row>
    <row r="106" spans="1:16" s="184" customFormat="1" x14ac:dyDescent="0.25">
      <c r="A106" s="24">
        <v>50</v>
      </c>
      <c r="B106" s="24" t="s">
        <v>797</v>
      </c>
      <c r="C106" s="24">
        <v>95</v>
      </c>
      <c r="D106" s="96">
        <v>43180</v>
      </c>
      <c r="E106" s="96" t="s">
        <v>1116</v>
      </c>
      <c r="F106" s="172">
        <v>0.25</v>
      </c>
      <c r="G106" s="56" t="s">
        <v>816</v>
      </c>
      <c r="H106" s="24" t="s">
        <v>817</v>
      </c>
      <c r="I106" s="155">
        <v>3074.7969325167796</v>
      </c>
      <c r="J106" s="163">
        <v>0.55700000000000005</v>
      </c>
      <c r="K106" s="155">
        <f t="shared" si="3"/>
        <v>5520</v>
      </c>
      <c r="L106" s="95"/>
      <c r="N106"/>
      <c r="O106"/>
      <c r="P106"/>
    </row>
    <row r="107" spans="1:16" s="184" customFormat="1" x14ac:dyDescent="0.25">
      <c r="A107" s="24">
        <v>50</v>
      </c>
      <c r="B107" s="24" t="s">
        <v>797</v>
      </c>
      <c r="C107" s="24">
        <v>96</v>
      </c>
      <c r="D107" s="96">
        <v>43180</v>
      </c>
      <c r="E107" s="96" t="s">
        <v>1116</v>
      </c>
      <c r="F107" s="172">
        <v>0.25</v>
      </c>
      <c r="G107" s="56" t="s">
        <v>818</v>
      </c>
      <c r="H107" s="24" t="s">
        <v>819</v>
      </c>
      <c r="I107" s="155">
        <v>2482.1519415754601</v>
      </c>
      <c r="J107" s="163">
        <v>0.5635</v>
      </c>
      <c r="K107" s="155">
        <f t="shared" si="3"/>
        <v>4405</v>
      </c>
      <c r="L107" s="95"/>
      <c r="N107"/>
      <c r="O107"/>
      <c r="P107"/>
    </row>
    <row r="108" spans="1:16" s="184" customFormat="1" x14ac:dyDescent="0.25">
      <c r="A108" s="24">
        <v>50</v>
      </c>
      <c r="B108" s="24" t="s">
        <v>797</v>
      </c>
      <c r="C108" s="24">
        <v>97</v>
      </c>
      <c r="D108" s="96">
        <v>43180</v>
      </c>
      <c r="E108" s="96" t="s">
        <v>1117</v>
      </c>
      <c r="F108" s="60">
        <v>0.33333333333333331</v>
      </c>
      <c r="G108" s="56" t="s">
        <v>820</v>
      </c>
      <c r="H108" s="24" t="s">
        <v>821</v>
      </c>
      <c r="I108" s="155">
        <v>2510.0522120309001</v>
      </c>
      <c r="J108" s="163">
        <v>0.56950000000000001</v>
      </c>
      <c r="K108" s="155">
        <f t="shared" si="3"/>
        <v>4407</v>
      </c>
      <c r="L108" s="95"/>
      <c r="N108"/>
      <c r="O108"/>
      <c r="P108"/>
    </row>
    <row r="109" spans="1:16" s="184" customFormat="1" x14ac:dyDescent="0.25">
      <c r="A109" s="24">
        <v>50</v>
      </c>
      <c r="B109" s="24" t="s">
        <v>797</v>
      </c>
      <c r="C109" s="24">
        <v>98</v>
      </c>
      <c r="D109" s="96">
        <v>43180</v>
      </c>
      <c r="E109" s="96" t="s">
        <v>1117</v>
      </c>
      <c r="F109" s="60">
        <v>0.33333333333333331</v>
      </c>
      <c r="G109" s="56" t="s">
        <v>60</v>
      </c>
      <c r="H109" s="24" t="s">
        <v>822</v>
      </c>
      <c r="I109" s="155">
        <v>1930.458614681942</v>
      </c>
      <c r="J109" s="163">
        <v>0.5655</v>
      </c>
      <c r="K109" s="155">
        <f t="shared" si="3"/>
        <v>3414</v>
      </c>
      <c r="L109" s="95"/>
      <c r="N109"/>
      <c r="O109"/>
      <c r="P109"/>
    </row>
    <row r="110" spans="1:16" s="184" customFormat="1" x14ac:dyDescent="0.25">
      <c r="A110" s="24">
        <v>50</v>
      </c>
      <c r="B110" s="24" t="s">
        <v>797</v>
      </c>
      <c r="C110" s="24">
        <v>99</v>
      </c>
      <c r="D110" s="96">
        <v>43180</v>
      </c>
      <c r="E110" s="96" t="s">
        <v>1117</v>
      </c>
      <c r="F110" s="60">
        <v>0.33333333333333331</v>
      </c>
      <c r="G110" s="56" t="s">
        <v>496</v>
      </c>
      <c r="H110" s="24" t="s">
        <v>823</v>
      </c>
      <c r="I110" s="155">
        <v>2056.3751665546401</v>
      </c>
      <c r="J110" s="163">
        <v>0.53149999999999997</v>
      </c>
      <c r="K110" s="155">
        <f t="shared" si="3"/>
        <v>3869</v>
      </c>
      <c r="L110" s="95"/>
      <c r="N110"/>
      <c r="O110"/>
      <c r="P110"/>
    </row>
    <row r="111" spans="1:16" s="184" customFormat="1" x14ac:dyDescent="0.25">
      <c r="A111" s="24">
        <v>50</v>
      </c>
      <c r="B111" s="24" t="s">
        <v>797</v>
      </c>
      <c r="C111" s="24">
        <v>100</v>
      </c>
      <c r="D111" s="96">
        <v>43180</v>
      </c>
      <c r="E111" s="96" t="s">
        <v>1118</v>
      </c>
      <c r="F111" s="173">
        <v>0.5</v>
      </c>
      <c r="G111" s="56" t="s">
        <v>824</v>
      </c>
      <c r="H111" s="24" t="s">
        <v>825</v>
      </c>
      <c r="I111" s="155">
        <v>1664.82879750096</v>
      </c>
      <c r="J111" s="163">
        <v>0.48480000000000001</v>
      </c>
      <c r="K111" s="155">
        <f t="shared" si="3"/>
        <v>3434</v>
      </c>
      <c r="L111" s="95"/>
      <c r="N111"/>
      <c r="O111"/>
      <c r="P111"/>
    </row>
    <row r="112" spans="1:16" s="184" customFormat="1" x14ac:dyDescent="0.25">
      <c r="A112" s="24">
        <v>50</v>
      </c>
      <c r="B112" s="24" t="s">
        <v>797</v>
      </c>
      <c r="C112" s="24">
        <v>101</v>
      </c>
      <c r="D112" s="96">
        <v>43180</v>
      </c>
      <c r="E112" s="96" t="s">
        <v>1118</v>
      </c>
      <c r="F112" s="173">
        <v>0.5</v>
      </c>
      <c r="G112" s="56" t="s">
        <v>705</v>
      </c>
      <c r="H112" s="24" t="s">
        <v>826</v>
      </c>
      <c r="I112" s="155">
        <v>2578.21229583782</v>
      </c>
      <c r="J112" s="163">
        <v>0.55600000000000005</v>
      </c>
      <c r="K112" s="155">
        <f t="shared" si="3"/>
        <v>4637</v>
      </c>
      <c r="L112" s="95"/>
      <c r="N112"/>
      <c r="O112"/>
      <c r="P112"/>
    </row>
    <row r="113" spans="1:16" s="184" customFormat="1" x14ac:dyDescent="0.25">
      <c r="A113" s="24">
        <v>50</v>
      </c>
      <c r="B113" s="24" t="s">
        <v>797</v>
      </c>
      <c r="C113" s="24">
        <v>102</v>
      </c>
      <c r="D113" s="96">
        <v>43180</v>
      </c>
      <c r="E113" s="96" t="s">
        <v>1118</v>
      </c>
      <c r="F113" s="173">
        <v>0.5</v>
      </c>
      <c r="G113" s="56" t="s">
        <v>66</v>
      </c>
      <c r="H113" s="24" t="s">
        <v>827</v>
      </c>
      <c r="I113" s="155">
        <v>1976.0081267087098</v>
      </c>
      <c r="J113" s="163">
        <v>0.51</v>
      </c>
      <c r="K113" s="155">
        <f t="shared" si="3"/>
        <v>3875</v>
      </c>
      <c r="L113" s="95"/>
      <c r="N113"/>
      <c r="O113"/>
      <c r="P113"/>
    </row>
    <row r="114" spans="1:16" s="184" customFormat="1" x14ac:dyDescent="0.25">
      <c r="A114" s="24">
        <v>50</v>
      </c>
      <c r="B114" s="24" t="s">
        <v>797</v>
      </c>
      <c r="C114" s="24">
        <v>103</v>
      </c>
      <c r="D114" s="96">
        <v>43180</v>
      </c>
      <c r="E114" s="96" t="s">
        <v>1119</v>
      </c>
      <c r="F114" s="24">
        <v>1</v>
      </c>
      <c r="G114" s="56" t="s">
        <v>828</v>
      </c>
      <c r="H114" s="24" t="s">
        <v>829</v>
      </c>
      <c r="I114" s="155">
        <v>1550.166609607058</v>
      </c>
      <c r="J114" s="163">
        <v>0.43030000000000002</v>
      </c>
      <c r="K114" s="155">
        <f t="shared" si="3"/>
        <v>3603</v>
      </c>
      <c r="L114" s="95"/>
      <c r="N114"/>
      <c r="O114"/>
      <c r="P114"/>
    </row>
    <row r="115" spans="1:16" s="184" customFormat="1" x14ac:dyDescent="0.25">
      <c r="A115" s="24">
        <v>50</v>
      </c>
      <c r="B115" s="24" t="s">
        <v>797</v>
      </c>
      <c r="C115" s="24">
        <v>104</v>
      </c>
      <c r="D115" s="96">
        <v>43180</v>
      </c>
      <c r="E115" s="96" t="s">
        <v>1119</v>
      </c>
      <c r="F115" s="24">
        <v>1</v>
      </c>
      <c r="G115" s="56" t="s">
        <v>707</v>
      </c>
      <c r="H115" s="24" t="s">
        <v>830</v>
      </c>
      <c r="I115" s="155">
        <v>1240.790251755484</v>
      </c>
      <c r="J115" s="163">
        <v>0.371</v>
      </c>
      <c r="K115" s="155">
        <f t="shared" si="3"/>
        <v>3344</v>
      </c>
      <c r="L115" s="95"/>
      <c r="N115"/>
      <c r="O115"/>
      <c r="P115"/>
    </row>
    <row r="116" spans="1:16" s="184" customFormat="1" x14ac:dyDescent="0.25">
      <c r="A116" s="24">
        <v>50</v>
      </c>
      <c r="B116" s="24" t="s">
        <v>797</v>
      </c>
      <c r="C116" s="24">
        <v>105</v>
      </c>
      <c r="D116" s="96">
        <v>43180</v>
      </c>
      <c r="E116" s="96" t="s">
        <v>1119</v>
      </c>
      <c r="F116" s="24">
        <v>1</v>
      </c>
      <c r="G116" s="56" t="s">
        <v>707</v>
      </c>
      <c r="H116" s="24" t="s">
        <v>831</v>
      </c>
      <c r="I116" s="155">
        <v>1640.654917964664</v>
      </c>
      <c r="J116" s="163">
        <v>0.45340000000000003</v>
      </c>
      <c r="K116" s="155">
        <f t="shared" si="3"/>
        <v>3619</v>
      </c>
      <c r="L116" s="95"/>
      <c r="N116"/>
      <c r="O116"/>
      <c r="P116"/>
    </row>
    <row r="117" spans="1:16" s="184" customFormat="1" x14ac:dyDescent="0.25">
      <c r="A117" s="24">
        <v>50</v>
      </c>
      <c r="B117" s="24" t="s">
        <v>797</v>
      </c>
      <c r="C117" s="24">
        <v>106</v>
      </c>
      <c r="D117" s="96">
        <v>43180</v>
      </c>
      <c r="E117" s="96" t="s">
        <v>1120</v>
      </c>
      <c r="F117" s="24">
        <v>2</v>
      </c>
      <c r="G117" s="56" t="s">
        <v>606</v>
      </c>
      <c r="H117" s="24" t="s">
        <v>832</v>
      </c>
      <c r="I117" s="176">
        <v>756.02131656928805</v>
      </c>
      <c r="J117" s="163">
        <v>0.46700000000000003</v>
      </c>
      <c r="K117" s="155">
        <f t="shared" si="3"/>
        <v>1619</v>
      </c>
      <c r="L117" s="95"/>
      <c r="N117"/>
      <c r="O117"/>
      <c r="P117"/>
    </row>
    <row r="118" spans="1:16" s="184" customFormat="1" x14ac:dyDescent="0.25">
      <c r="A118" s="24">
        <v>50</v>
      </c>
      <c r="B118" s="24" t="s">
        <v>797</v>
      </c>
      <c r="C118" s="24">
        <v>107</v>
      </c>
      <c r="D118" s="96">
        <v>43180</v>
      </c>
      <c r="E118" s="96" t="s">
        <v>1120</v>
      </c>
      <c r="F118" s="24">
        <v>2</v>
      </c>
      <c r="G118" s="56" t="s">
        <v>297</v>
      </c>
      <c r="H118" s="24" t="s">
        <v>833</v>
      </c>
      <c r="I118" s="176">
        <v>750.65757457344012</v>
      </c>
      <c r="J118" s="163">
        <v>0.42009999999999997</v>
      </c>
      <c r="K118" s="155">
        <f t="shared" si="3"/>
        <v>1787</v>
      </c>
      <c r="L118" s="95"/>
      <c r="N118"/>
      <c r="O118"/>
      <c r="P118"/>
    </row>
    <row r="119" spans="1:16" s="184" customFormat="1" x14ac:dyDescent="0.25">
      <c r="A119" s="24">
        <v>50</v>
      </c>
      <c r="B119" s="24" t="s">
        <v>797</v>
      </c>
      <c r="C119" s="24">
        <v>108</v>
      </c>
      <c r="D119" s="96">
        <v>43180</v>
      </c>
      <c r="E119" s="96" t="s">
        <v>1120</v>
      </c>
      <c r="F119" s="24">
        <v>2</v>
      </c>
      <c r="G119" s="56" t="s">
        <v>606</v>
      </c>
      <c r="H119" s="24" t="s">
        <v>834</v>
      </c>
      <c r="I119" s="176">
        <v>755.02810245045396</v>
      </c>
      <c r="J119" s="163">
        <v>0.45029999999999998</v>
      </c>
      <c r="K119" s="155">
        <f t="shared" si="3"/>
        <v>1677</v>
      </c>
      <c r="L119" s="95"/>
      <c r="N119"/>
      <c r="O119"/>
      <c r="P119"/>
    </row>
    <row r="120" spans="1:16" s="184" customFormat="1" x14ac:dyDescent="0.25">
      <c r="A120" s="24">
        <v>50</v>
      </c>
      <c r="B120" s="24" t="s">
        <v>797</v>
      </c>
      <c r="C120" s="24">
        <v>109</v>
      </c>
      <c r="D120" s="96">
        <v>43180</v>
      </c>
      <c r="E120" s="96" t="s">
        <v>1121</v>
      </c>
      <c r="F120" s="24">
        <v>4</v>
      </c>
      <c r="G120" s="56" t="s">
        <v>835</v>
      </c>
      <c r="H120" s="24" t="s">
        <v>836</v>
      </c>
      <c r="I120" s="92">
        <v>376.74253635441198</v>
      </c>
      <c r="J120" s="163">
        <v>0.45900000000000002</v>
      </c>
      <c r="K120" s="92">
        <f>IF(ISNUMBER(I120),ROUND(I120/J120,1),I120)</f>
        <v>820.8</v>
      </c>
      <c r="L120" s="95"/>
      <c r="N120"/>
      <c r="O120"/>
      <c r="P120"/>
    </row>
    <row r="121" spans="1:16" s="184" customFormat="1" x14ac:dyDescent="0.25">
      <c r="A121" s="24">
        <v>50</v>
      </c>
      <c r="B121" s="24" t="s">
        <v>797</v>
      </c>
      <c r="C121" s="24">
        <v>110</v>
      </c>
      <c r="D121" s="96">
        <v>43180</v>
      </c>
      <c r="E121" s="96" t="s">
        <v>1121</v>
      </c>
      <c r="F121" s="24">
        <v>4</v>
      </c>
      <c r="G121" s="56" t="s">
        <v>837</v>
      </c>
      <c r="H121" s="24" t="s">
        <v>838</v>
      </c>
      <c r="I121" s="176">
        <v>516.93023573322398</v>
      </c>
      <c r="J121" s="163">
        <v>0.49840000000000001</v>
      </c>
      <c r="K121" s="155">
        <f>IF(ISNUMBER(I121),ROUND(I121/J121,0),I121)</f>
        <v>1037</v>
      </c>
      <c r="L121" s="95"/>
      <c r="N121"/>
      <c r="O121"/>
      <c r="P121"/>
    </row>
    <row r="122" spans="1:16" s="184" customFormat="1" x14ac:dyDescent="0.25">
      <c r="A122" s="24">
        <v>50</v>
      </c>
      <c r="B122" s="24" t="s">
        <v>797</v>
      </c>
      <c r="C122" s="24">
        <v>111</v>
      </c>
      <c r="D122" s="96">
        <v>43180</v>
      </c>
      <c r="E122" s="96" t="s">
        <v>1121</v>
      </c>
      <c r="F122" s="24">
        <v>4</v>
      </c>
      <c r="G122" s="56" t="s">
        <v>839</v>
      </c>
      <c r="H122" s="24" t="s">
        <v>840</v>
      </c>
      <c r="I122" s="92">
        <v>226.053114257142</v>
      </c>
      <c r="J122" s="163">
        <v>0.3594</v>
      </c>
      <c r="K122" s="92">
        <f>IF(ISNUMBER(I122),ROUND(I122/J122,1),I122)</f>
        <v>629</v>
      </c>
      <c r="L122" s="95"/>
      <c r="N122"/>
      <c r="O122"/>
      <c r="P122"/>
    </row>
    <row r="123" spans="1:16" s="184" customFormat="1" x14ac:dyDescent="0.25">
      <c r="A123" s="24">
        <v>50</v>
      </c>
      <c r="B123" s="24" t="s">
        <v>797</v>
      </c>
      <c r="C123" s="24">
        <v>112</v>
      </c>
      <c r="D123" s="96">
        <v>43180</v>
      </c>
      <c r="E123" s="96" t="s">
        <v>1122</v>
      </c>
      <c r="F123" s="24">
        <v>8</v>
      </c>
      <c r="G123" s="56" t="s">
        <v>841</v>
      </c>
      <c r="H123" s="24" t="s">
        <v>842</v>
      </c>
      <c r="I123" s="179">
        <v>39.070701292665802</v>
      </c>
      <c r="J123" s="163">
        <v>0.37490000000000001</v>
      </c>
      <c r="K123" s="92">
        <f t="shared" ref="K123:K128" si="4">IF(ISNUMBER(I123),ROUND(I123/J123,1),I123)</f>
        <v>104.2</v>
      </c>
      <c r="L123" s="95"/>
      <c r="N123"/>
      <c r="O123"/>
      <c r="P123"/>
    </row>
    <row r="124" spans="1:16" s="184" customFormat="1" x14ac:dyDescent="0.25">
      <c r="A124" s="24">
        <v>50</v>
      </c>
      <c r="B124" s="24" t="s">
        <v>797</v>
      </c>
      <c r="C124" s="24">
        <v>113</v>
      </c>
      <c r="D124" s="96">
        <v>43180</v>
      </c>
      <c r="E124" s="96" t="s">
        <v>1122</v>
      </c>
      <c r="F124" s="24">
        <v>8</v>
      </c>
      <c r="G124" s="56" t="s">
        <v>719</v>
      </c>
      <c r="H124" s="24" t="s">
        <v>843</v>
      </c>
      <c r="I124" s="179">
        <v>95.575674419408202</v>
      </c>
      <c r="J124" s="163">
        <v>0.52300000000000002</v>
      </c>
      <c r="K124" s="92">
        <f t="shared" si="4"/>
        <v>182.7</v>
      </c>
      <c r="L124" s="95"/>
      <c r="N124"/>
      <c r="O124"/>
      <c r="P124"/>
    </row>
    <row r="125" spans="1:16" s="184" customFormat="1" x14ac:dyDescent="0.25">
      <c r="A125" s="24">
        <v>50</v>
      </c>
      <c r="B125" s="24" t="s">
        <v>797</v>
      </c>
      <c r="C125" s="24">
        <v>114</v>
      </c>
      <c r="D125" s="96">
        <v>43180</v>
      </c>
      <c r="E125" s="96" t="s">
        <v>1122</v>
      </c>
      <c r="F125" s="24">
        <v>8</v>
      </c>
      <c r="G125" s="56" t="s">
        <v>719</v>
      </c>
      <c r="H125" s="24" t="s">
        <v>844</v>
      </c>
      <c r="I125" s="178">
        <v>61.879990248635998</v>
      </c>
      <c r="J125" s="163">
        <v>0.4556</v>
      </c>
      <c r="K125" s="92">
        <f t="shared" si="4"/>
        <v>135.80000000000001</v>
      </c>
      <c r="L125" s="95"/>
      <c r="N125"/>
      <c r="O125"/>
      <c r="P125"/>
    </row>
    <row r="126" spans="1:16" s="184" customFormat="1" x14ac:dyDescent="0.25">
      <c r="A126" s="24">
        <v>50</v>
      </c>
      <c r="B126" s="24" t="s">
        <v>797</v>
      </c>
      <c r="C126" s="24">
        <v>115</v>
      </c>
      <c r="D126" s="96">
        <v>43181</v>
      </c>
      <c r="E126" s="96" t="s">
        <v>1123</v>
      </c>
      <c r="F126" s="24">
        <v>12</v>
      </c>
      <c r="G126" s="56" t="s">
        <v>845</v>
      </c>
      <c r="H126" s="24" t="s">
        <v>846</v>
      </c>
      <c r="I126" s="174" t="s">
        <v>467</v>
      </c>
      <c r="J126" s="163">
        <v>0.46460000000000001</v>
      </c>
      <c r="K126" s="176" t="str">
        <f t="shared" si="4"/>
        <v>ND</v>
      </c>
      <c r="L126" s="95"/>
      <c r="N126"/>
      <c r="O126"/>
      <c r="P126"/>
    </row>
    <row r="127" spans="1:16" s="184" customFormat="1" x14ac:dyDescent="0.25">
      <c r="A127" s="24">
        <v>50</v>
      </c>
      <c r="B127" s="24" t="s">
        <v>797</v>
      </c>
      <c r="C127" s="24">
        <v>116</v>
      </c>
      <c r="D127" s="96">
        <v>43181</v>
      </c>
      <c r="E127" s="96" t="s">
        <v>1123</v>
      </c>
      <c r="F127" s="24">
        <v>12</v>
      </c>
      <c r="G127" s="56" t="s">
        <v>847</v>
      </c>
      <c r="H127" s="24" t="s">
        <v>848</v>
      </c>
      <c r="I127" s="181">
        <v>107.103315919301</v>
      </c>
      <c r="J127" s="163">
        <v>0.39150000000000001</v>
      </c>
      <c r="K127" s="92">
        <f t="shared" si="4"/>
        <v>273.60000000000002</v>
      </c>
      <c r="L127" s="95"/>
      <c r="N127"/>
      <c r="O127"/>
      <c r="P127"/>
    </row>
    <row r="128" spans="1:16" s="184" customFormat="1" x14ac:dyDescent="0.25">
      <c r="A128" s="24">
        <v>50</v>
      </c>
      <c r="B128" s="24" t="s">
        <v>797</v>
      </c>
      <c r="C128" s="24">
        <v>117</v>
      </c>
      <c r="D128" s="96">
        <v>43181</v>
      </c>
      <c r="E128" s="96" t="s">
        <v>1123</v>
      </c>
      <c r="F128" s="24">
        <v>12</v>
      </c>
      <c r="G128" s="56" t="s">
        <v>847</v>
      </c>
      <c r="H128" s="24" t="s">
        <v>849</v>
      </c>
      <c r="I128" s="174" t="s">
        <v>467</v>
      </c>
      <c r="J128" s="163">
        <v>0.4138</v>
      </c>
      <c r="K128" s="176" t="str">
        <f t="shared" si="4"/>
        <v>ND</v>
      </c>
      <c r="L128" s="95"/>
      <c r="N128"/>
      <c r="O128"/>
      <c r="P128"/>
    </row>
    <row r="129" spans="1:12" x14ac:dyDescent="0.25">
      <c r="A129" s="24">
        <v>50</v>
      </c>
      <c r="B129" s="24" t="s">
        <v>797</v>
      </c>
      <c r="C129" s="24">
        <v>118</v>
      </c>
      <c r="D129" s="96">
        <v>43181</v>
      </c>
      <c r="E129" s="96" t="s">
        <v>1124</v>
      </c>
      <c r="F129" s="24">
        <v>24</v>
      </c>
      <c r="G129" s="56" t="s">
        <v>729</v>
      </c>
      <c r="H129" s="24" t="s">
        <v>850</v>
      </c>
      <c r="I129" s="174" t="s">
        <v>467</v>
      </c>
      <c r="J129" s="163">
        <v>0.35759999999999997</v>
      </c>
      <c r="K129" s="155" t="str">
        <f t="shared" ref="K129:K136" si="5">IF(ISNUMBER(I129),ROUND(I129/J129,-1),I129)</f>
        <v>ND</v>
      </c>
      <c r="L129" s="95"/>
    </row>
    <row r="130" spans="1:12" x14ac:dyDescent="0.25">
      <c r="A130" s="24">
        <v>50</v>
      </c>
      <c r="B130" s="24" t="s">
        <v>797</v>
      </c>
      <c r="C130" s="24">
        <v>119</v>
      </c>
      <c r="D130" s="96">
        <v>43181</v>
      </c>
      <c r="E130" s="96" t="s">
        <v>1124</v>
      </c>
      <c r="F130" s="24">
        <v>24</v>
      </c>
      <c r="G130" s="56" t="s">
        <v>729</v>
      </c>
      <c r="H130" s="24" t="s">
        <v>851</v>
      </c>
      <c r="I130" s="153" t="s">
        <v>467</v>
      </c>
      <c r="J130" s="163">
        <v>0.48959999999999998</v>
      </c>
      <c r="K130" s="155" t="str">
        <f t="shared" si="5"/>
        <v>ND</v>
      </c>
      <c r="L130" s="95"/>
    </row>
    <row r="131" spans="1:12" ht="13.15" customHeight="1" x14ac:dyDescent="0.25">
      <c r="A131" s="24">
        <v>50</v>
      </c>
      <c r="B131" s="24" t="s">
        <v>797</v>
      </c>
      <c r="C131" s="24">
        <v>120</v>
      </c>
      <c r="D131" s="96">
        <v>43181</v>
      </c>
      <c r="E131" s="96" t="s">
        <v>1124</v>
      </c>
      <c r="F131" s="24">
        <v>24</v>
      </c>
      <c r="G131" s="56" t="s">
        <v>729</v>
      </c>
      <c r="H131" s="24" t="s">
        <v>852</v>
      </c>
      <c r="I131" s="153" t="s">
        <v>467</v>
      </c>
      <c r="J131" s="163">
        <v>0.37280000000000002</v>
      </c>
      <c r="K131" s="155" t="str">
        <f t="shared" si="5"/>
        <v>ND</v>
      </c>
      <c r="L131" s="95"/>
    </row>
    <row r="132" spans="1:12" x14ac:dyDescent="0.25">
      <c r="A132" s="24">
        <v>50</v>
      </c>
      <c r="B132" s="24" t="s">
        <v>797</v>
      </c>
      <c r="C132" s="24">
        <v>121</v>
      </c>
      <c r="D132" s="96">
        <v>43182</v>
      </c>
      <c r="E132" s="96" t="s">
        <v>1125</v>
      </c>
      <c r="F132" s="56">
        <v>48</v>
      </c>
      <c r="G132" s="56" t="s">
        <v>729</v>
      </c>
      <c r="H132" s="24" t="s">
        <v>853</v>
      </c>
      <c r="I132" s="153" t="s">
        <v>467</v>
      </c>
      <c r="J132" s="231">
        <v>0.27450000000000002</v>
      </c>
      <c r="K132" s="155" t="str">
        <f t="shared" si="5"/>
        <v>ND</v>
      </c>
      <c r="L132" s="95">
        <v>1</v>
      </c>
    </row>
    <row r="133" spans="1:12" x14ac:dyDescent="0.25">
      <c r="A133" s="24">
        <v>50</v>
      </c>
      <c r="B133" s="24" t="s">
        <v>797</v>
      </c>
      <c r="C133" s="24">
        <v>122</v>
      </c>
      <c r="D133" s="96">
        <v>43182</v>
      </c>
      <c r="E133" s="96" t="s">
        <v>1125</v>
      </c>
      <c r="F133" s="56">
        <v>48</v>
      </c>
      <c r="G133" s="56" t="s">
        <v>854</v>
      </c>
      <c r="H133" s="24" t="s">
        <v>855</v>
      </c>
      <c r="I133" s="153" t="s">
        <v>467</v>
      </c>
      <c r="J133" s="163">
        <v>0.45479999999999998</v>
      </c>
      <c r="K133" s="155" t="str">
        <f t="shared" si="5"/>
        <v>ND</v>
      </c>
      <c r="L133" s="95"/>
    </row>
    <row r="134" spans="1:12" x14ac:dyDescent="0.25">
      <c r="A134" s="36">
        <v>50</v>
      </c>
      <c r="B134" s="36" t="s">
        <v>797</v>
      </c>
      <c r="C134" s="36">
        <v>123</v>
      </c>
      <c r="D134" s="165">
        <v>43182</v>
      </c>
      <c r="E134" s="165" t="s">
        <v>1125</v>
      </c>
      <c r="F134" s="88">
        <v>48</v>
      </c>
      <c r="G134" s="88" t="s">
        <v>736</v>
      </c>
      <c r="H134" s="36" t="s">
        <v>856</v>
      </c>
      <c r="I134" s="166" t="s">
        <v>467</v>
      </c>
      <c r="J134" s="167">
        <v>0.44690000000000002</v>
      </c>
      <c r="K134" s="182" t="str">
        <f t="shared" si="5"/>
        <v>ND</v>
      </c>
      <c r="L134" s="168"/>
    </row>
    <row r="135" spans="1:12" x14ac:dyDescent="0.25">
      <c r="A135" s="24">
        <v>100</v>
      </c>
      <c r="B135" s="24" t="s">
        <v>797</v>
      </c>
      <c r="C135" s="24">
        <v>124</v>
      </c>
      <c r="D135" s="96">
        <v>43180</v>
      </c>
      <c r="E135" s="24" t="s">
        <v>29</v>
      </c>
      <c r="F135" s="24" t="s">
        <v>29</v>
      </c>
      <c r="G135" s="87" t="s">
        <v>857</v>
      </c>
      <c r="H135" s="24" t="s">
        <v>858</v>
      </c>
      <c r="I135" s="162" t="s">
        <v>467</v>
      </c>
      <c r="J135" s="169">
        <v>0.43709999999999999</v>
      </c>
      <c r="K135" s="155" t="str">
        <f t="shared" si="5"/>
        <v>ND</v>
      </c>
      <c r="L135" s="95"/>
    </row>
    <row r="136" spans="1:12" x14ac:dyDescent="0.25">
      <c r="A136" s="24">
        <v>100</v>
      </c>
      <c r="B136" s="24" t="s">
        <v>797</v>
      </c>
      <c r="C136" s="24">
        <v>125</v>
      </c>
      <c r="D136" s="96">
        <v>43180</v>
      </c>
      <c r="E136" s="24" t="s">
        <v>29</v>
      </c>
      <c r="F136" s="24" t="s">
        <v>29</v>
      </c>
      <c r="G136" s="87" t="s">
        <v>857</v>
      </c>
      <c r="H136" s="24" t="s">
        <v>859</v>
      </c>
      <c r="I136" s="153" t="s">
        <v>467</v>
      </c>
      <c r="J136" s="163">
        <v>0.4375</v>
      </c>
      <c r="K136" s="155" t="str">
        <f t="shared" si="5"/>
        <v>ND</v>
      </c>
      <c r="L136" s="95"/>
    </row>
    <row r="137" spans="1:12" x14ac:dyDescent="0.25">
      <c r="A137" s="24">
        <v>100</v>
      </c>
      <c r="B137" s="24" t="s">
        <v>797</v>
      </c>
      <c r="C137" s="24">
        <v>126</v>
      </c>
      <c r="D137" s="96">
        <v>43180</v>
      </c>
      <c r="E137" s="24" t="s">
        <v>29</v>
      </c>
      <c r="F137" s="24" t="s">
        <v>29</v>
      </c>
      <c r="G137" s="87" t="s">
        <v>857</v>
      </c>
      <c r="H137" s="24" t="s">
        <v>860</v>
      </c>
      <c r="I137" s="178">
        <v>38.631132060589799</v>
      </c>
      <c r="J137" s="231">
        <v>0.50600000000000001</v>
      </c>
      <c r="K137" s="179">
        <f>IF(ISNUMBER(I137),ROUND(I137/J137,2),I137)</f>
        <v>76.349999999999994</v>
      </c>
      <c r="L137" s="95"/>
    </row>
    <row r="138" spans="1:12" x14ac:dyDescent="0.25">
      <c r="A138" s="24">
        <v>100</v>
      </c>
      <c r="B138" s="24" t="s">
        <v>797</v>
      </c>
      <c r="C138" s="24">
        <v>127</v>
      </c>
      <c r="D138" s="96">
        <v>43180</v>
      </c>
      <c r="E138" s="96" t="s">
        <v>1114</v>
      </c>
      <c r="F138" s="120">
        <v>8.3333333333333329E-2</v>
      </c>
      <c r="G138" s="24" t="s">
        <v>746</v>
      </c>
      <c r="H138" s="24" t="s">
        <v>861</v>
      </c>
      <c r="I138" s="155">
        <v>2259.5079480874201</v>
      </c>
      <c r="J138" s="163">
        <v>0.44379999999999997</v>
      </c>
      <c r="K138" s="155">
        <f>IF(ISNUMBER(I138),ROUND(I138/J138,0),I138)</f>
        <v>5091</v>
      </c>
      <c r="L138" s="95"/>
    </row>
    <row r="139" spans="1:12" x14ac:dyDescent="0.25">
      <c r="A139" s="24">
        <v>100</v>
      </c>
      <c r="B139" s="24" t="s">
        <v>797</v>
      </c>
      <c r="C139" s="24">
        <v>128</v>
      </c>
      <c r="D139" s="96">
        <v>43180</v>
      </c>
      <c r="E139" s="96" t="s">
        <v>1114</v>
      </c>
      <c r="F139" s="120">
        <v>8.3333333333333329E-2</v>
      </c>
      <c r="G139" s="24" t="s">
        <v>107</v>
      </c>
      <c r="H139" s="24" t="s">
        <v>862</v>
      </c>
      <c r="I139" s="155">
        <v>2517.6731763347398</v>
      </c>
      <c r="J139" s="163">
        <v>0.52100000000000002</v>
      </c>
      <c r="K139" s="155">
        <f t="shared" ref="K139:K161" si="6">IF(ISNUMBER(I139),ROUND(I139/J139,0),I139)</f>
        <v>4832</v>
      </c>
      <c r="L139" s="95"/>
    </row>
    <row r="140" spans="1:12" x14ac:dyDescent="0.25">
      <c r="A140" s="24">
        <v>100</v>
      </c>
      <c r="B140" s="24" t="s">
        <v>797</v>
      </c>
      <c r="C140" s="24">
        <v>129</v>
      </c>
      <c r="D140" s="96">
        <v>43180</v>
      </c>
      <c r="E140" s="96" t="s">
        <v>1114</v>
      </c>
      <c r="F140" s="120">
        <v>8.3333333333333329E-2</v>
      </c>
      <c r="G140" s="24" t="s">
        <v>107</v>
      </c>
      <c r="H140" s="24" t="s">
        <v>863</v>
      </c>
      <c r="I140" s="155">
        <v>2802.4060169418799</v>
      </c>
      <c r="J140" s="163">
        <v>0.59899999999999998</v>
      </c>
      <c r="K140" s="155">
        <f t="shared" si="6"/>
        <v>4678</v>
      </c>
      <c r="L140" s="95"/>
    </row>
    <row r="141" spans="1:12" x14ac:dyDescent="0.25">
      <c r="A141" s="24">
        <v>100</v>
      </c>
      <c r="B141" s="24" t="s">
        <v>797</v>
      </c>
      <c r="C141" s="24">
        <v>130</v>
      </c>
      <c r="D141" s="96">
        <v>43180</v>
      </c>
      <c r="E141" s="96" t="s">
        <v>1115</v>
      </c>
      <c r="F141" s="60">
        <v>0.16666666666666666</v>
      </c>
      <c r="G141" s="56" t="s">
        <v>864</v>
      </c>
      <c r="H141" s="24" t="s">
        <v>865</v>
      </c>
      <c r="I141" s="155">
        <v>3786.1568352648196</v>
      </c>
      <c r="J141" s="163">
        <v>0.57350000000000001</v>
      </c>
      <c r="K141" s="155">
        <f t="shared" si="6"/>
        <v>6602</v>
      </c>
      <c r="L141" s="95"/>
    </row>
    <row r="142" spans="1:12" x14ac:dyDescent="0.25">
      <c r="A142" s="24">
        <v>100</v>
      </c>
      <c r="B142" s="24" t="s">
        <v>797</v>
      </c>
      <c r="C142" s="24">
        <v>131</v>
      </c>
      <c r="D142" s="96">
        <v>43180</v>
      </c>
      <c r="E142" s="96" t="s">
        <v>1115</v>
      </c>
      <c r="F142" s="60">
        <v>0.16666666666666666</v>
      </c>
      <c r="G142" s="56" t="s">
        <v>748</v>
      </c>
      <c r="H142" s="24" t="s">
        <v>866</v>
      </c>
      <c r="I142" s="288">
        <v>1836.472736723448</v>
      </c>
      <c r="J142" s="231">
        <v>0.50449999999999995</v>
      </c>
      <c r="K142" s="288">
        <f t="shared" si="6"/>
        <v>3640</v>
      </c>
      <c r="L142" s="95">
        <v>1</v>
      </c>
    </row>
    <row r="143" spans="1:12" x14ac:dyDescent="0.25">
      <c r="A143" s="24">
        <v>100</v>
      </c>
      <c r="B143" s="24" t="s">
        <v>797</v>
      </c>
      <c r="C143" s="24">
        <v>132</v>
      </c>
      <c r="D143" s="96">
        <v>43180</v>
      </c>
      <c r="E143" s="96" t="s">
        <v>1115</v>
      </c>
      <c r="F143" s="60">
        <v>0.16666666666666666</v>
      </c>
      <c r="G143" s="56" t="s">
        <v>748</v>
      </c>
      <c r="H143" s="24" t="s">
        <v>867</v>
      </c>
      <c r="I143" s="288">
        <v>4689.7359802103801</v>
      </c>
      <c r="J143" s="231">
        <v>0.54300000000000004</v>
      </c>
      <c r="K143" s="288">
        <f t="shared" si="6"/>
        <v>8637</v>
      </c>
      <c r="L143" s="95"/>
    </row>
    <row r="144" spans="1:12" x14ac:dyDescent="0.25">
      <c r="A144" s="24">
        <v>100</v>
      </c>
      <c r="B144" s="24" t="s">
        <v>797</v>
      </c>
      <c r="C144" s="24">
        <v>133</v>
      </c>
      <c r="D144" s="96">
        <v>43180</v>
      </c>
      <c r="E144" s="96" t="s">
        <v>1116</v>
      </c>
      <c r="F144" s="172">
        <v>0.25</v>
      </c>
      <c r="G144" s="56" t="s">
        <v>648</v>
      </c>
      <c r="H144" s="24" t="s">
        <v>868</v>
      </c>
      <c r="I144" s="155">
        <v>2486.72442047394</v>
      </c>
      <c r="J144" s="163">
        <v>0.4456</v>
      </c>
      <c r="K144" s="155">
        <f t="shared" si="6"/>
        <v>5581</v>
      </c>
      <c r="L144" s="95"/>
    </row>
    <row r="145" spans="1:16" s="184" customFormat="1" x14ac:dyDescent="0.25">
      <c r="A145" s="24">
        <v>100</v>
      </c>
      <c r="B145" s="24" t="s">
        <v>797</v>
      </c>
      <c r="C145" s="24">
        <v>134</v>
      </c>
      <c r="D145" s="96">
        <v>43180</v>
      </c>
      <c r="E145" s="96" t="s">
        <v>1116</v>
      </c>
      <c r="F145" s="172">
        <v>0.25</v>
      </c>
      <c r="G145" s="56" t="s">
        <v>444</v>
      </c>
      <c r="H145" s="24" t="s">
        <v>869</v>
      </c>
      <c r="I145" s="155">
        <v>3419.0450800838198</v>
      </c>
      <c r="J145" s="163">
        <v>0.502</v>
      </c>
      <c r="K145" s="155">
        <f t="shared" si="6"/>
        <v>6811</v>
      </c>
      <c r="L145" s="95"/>
      <c r="N145"/>
      <c r="O145"/>
      <c r="P145"/>
    </row>
    <row r="146" spans="1:16" s="184" customFormat="1" x14ac:dyDescent="0.25">
      <c r="A146" s="24">
        <v>100</v>
      </c>
      <c r="B146" s="24" t="s">
        <v>797</v>
      </c>
      <c r="C146" s="24">
        <v>135</v>
      </c>
      <c r="D146" s="96">
        <v>43180</v>
      </c>
      <c r="E146" s="96" t="s">
        <v>1116</v>
      </c>
      <c r="F146" s="172">
        <v>0.25</v>
      </c>
      <c r="G146" s="56" t="s">
        <v>142</v>
      </c>
      <c r="H146" s="24" t="s">
        <v>870</v>
      </c>
      <c r="I146" s="155">
        <v>2566.15467283208</v>
      </c>
      <c r="J146" s="163">
        <v>0.54600000000000004</v>
      </c>
      <c r="K146" s="155">
        <f t="shared" si="6"/>
        <v>4700</v>
      </c>
      <c r="L146" s="95"/>
      <c r="N146"/>
      <c r="O146"/>
      <c r="P146"/>
    </row>
    <row r="147" spans="1:16" s="184" customFormat="1" x14ac:dyDescent="0.25">
      <c r="A147" s="24">
        <v>100</v>
      </c>
      <c r="B147" s="24" t="s">
        <v>797</v>
      </c>
      <c r="C147" s="24">
        <v>136</v>
      </c>
      <c r="D147" s="96">
        <v>43180</v>
      </c>
      <c r="E147" s="96" t="s">
        <v>1117</v>
      </c>
      <c r="F147" s="60">
        <v>0.33333333333333331</v>
      </c>
      <c r="G147" s="56" t="s">
        <v>871</v>
      </c>
      <c r="H147" s="24" t="s">
        <v>872</v>
      </c>
      <c r="I147" s="155">
        <v>2232.7910595302801</v>
      </c>
      <c r="J147" s="163">
        <v>0.39879999999999999</v>
      </c>
      <c r="K147" s="155">
        <f t="shared" si="6"/>
        <v>5599</v>
      </c>
      <c r="L147" s="95"/>
      <c r="N147"/>
      <c r="O147"/>
      <c r="P147"/>
    </row>
    <row r="148" spans="1:16" s="184" customFormat="1" x14ac:dyDescent="0.25">
      <c r="A148" s="24">
        <v>100</v>
      </c>
      <c r="B148" s="24" t="s">
        <v>797</v>
      </c>
      <c r="C148" s="24">
        <v>137</v>
      </c>
      <c r="D148" s="96">
        <v>43180</v>
      </c>
      <c r="E148" s="96" t="s">
        <v>1117</v>
      </c>
      <c r="F148" s="60">
        <v>0.33333333333333331</v>
      </c>
      <c r="G148" s="56" t="s">
        <v>447</v>
      </c>
      <c r="H148" s="24" t="s">
        <v>873</v>
      </c>
      <c r="I148" s="155">
        <v>3301.79052692802</v>
      </c>
      <c r="J148" s="163">
        <v>0.53349999999999997</v>
      </c>
      <c r="K148" s="155">
        <f t="shared" si="6"/>
        <v>6189</v>
      </c>
      <c r="L148" s="95"/>
      <c r="N148"/>
      <c r="O148"/>
      <c r="P148"/>
    </row>
    <row r="149" spans="1:16" s="184" customFormat="1" x14ac:dyDescent="0.25">
      <c r="A149" s="24">
        <v>100</v>
      </c>
      <c r="B149" s="24" t="s">
        <v>797</v>
      </c>
      <c r="C149" s="24">
        <v>138</v>
      </c>
      <c r="D149" s="96">
        <v>43180</v>
      </c>
      <c r="E149" s="96" t="s">
        <v>1117</v>
      </c>
      <c r="F149" s="60">
        <v>0.33333333333333331</v>
      </c>
      <c r="G149" s="56" t="s">
        <v>263</v>
      </c>
      <c r="H149" s="24" t="s">
        <v>874</v>
      </c>
      <c r="I149" s="155">
        <v>2671.2240178748198</v>
      </c>
      <c r="J149" s="163">
        <v>0.50449999999999995</v>
      </c>
      <c r="K149" s="155">
        <f t="shared" si="6"/>
        <v>5295</v>
      </c>
      <c r="L149" s="95"/>
      <c r="N149"/>
      <c r="O149"/>
      <c r="P149"/>
    </row>
    <row r="150" spans="1:16" s="184" customFormat="1" x14ac:dyDescent="0.25">
      <c r="A150" s="24">
        <v>100</v>
      </c>
      <c r="B150" s="24" t="s">
        <v>797</v>
      </c>
      <c r="C150" s="24">
        <v>139</v>
      </c>
      <c r="D150" s="96">
        <v>43180</v>
      </c>
      <c r="E150" s="96" t="s">
        <v>1118</v>
      </c>
      <c r="F150" s="173">
        <v>0.5</v>
      </c>
      <c r="G150" s="56" t="s">
        <v>279</v>
      </c>
      <c r="H150" s="24" t="s">
        <v>875</v>
      </c>
      <c r="I150" s="155">
        <v>2404.88310296894</v>
      </c>
      <c r="J150" s="231">
        <v>0.56699999999999995</v>
      </c>
      <c r="K150" s="155">
        <f t="shared" si="6"/>
        <v>4241</v>
      </c>
      <c r="L150" s="95"/>
      <c r="N150"/>
      <c r="O150"/>
      <c r="P150"/>
    </row>
    <row r="151" spans="1:16" s="184" customFormat="1" x14ac:dyDescent="0.25">
      <c r="A151" s="24">
        <v>100</v>
      </c>
      <c r="B151" s="24" t="s">
        <v>797</v>
      </c>
      <c r="C151" s="24">
        <v>140</v>
      </c>
      <c r="D151" s="96">
        <v>43180</v>
      </c>
      <c r="E151" s="96" t="s">
        <v>1118</v>
      </c>
      <c r="F151" s="173">
        <v>0.5</v>
      </c>
      <c r="G151" s="56" t="s">
        <v>439</v>
      </c>
      <c r="H151" s="24" t="s">
        <v>876</v>
      </c>
      <c r="I151" s="155">
        <v>2107.8772709639597</v>
      </c>
      <c r="J151" s="163">
        <v>0.54900000000000004</v>
      </c>
      <c r="K151" s="155">
        <f t="shared" si="6"/>
        <v>3839</v>
      </c>
      <c r="L151" s="95"/>
      <c r="N151"/>
      <c r="O151"/>
      <c r="P151"/>
    </row>
    <row r="152" spans="1:16" s="184" customFormat="1" x14ac:dyDescent="0.25">
      <c r="A152" s="24">
        <v>100</v>
      </c>
      <c r="B152" s="24" t="s">
        <v>797</v>
      </c>
      <c r="C152" s="24">
        <v>141</v>
      </c>
      <c r="D152" s="96">
        <v>43180</v>
      </c>
      <c r="E152" s="96" t="s">
        <v>1118</v>
      </c>
      <c r="F152" s="173">
        <v>0.5</v>
      </c>
      <c r="G152" s="56" t="s">
        <v>266</v>
      </c>
      <c r="H152" s="24" t="s">
        <v>877</v>
      </c>
      <c r="I152" s="155">
        <v>3476.9631543313199</v>
      </c>
      <c r="J152" s="163">
        <v>0.54900000000000004</v>
      </c>
      <c r="K152" s="155">
        <f t="shared" si="6"/>
        <v>6333</v>
      </c>
      <c r="L152" s="95"/>
      <c r="N152"/>
      <c r="O152"/>
      <c r="P152"/>
    </row>
    <row r="153" spans="1:16" s="184" customFormat="1" x14ac:dyDescent="0.25">
      <c r="A153" s="24">
        <v>100</v>
      </c>
      <c r="B153" s="24" t="s">
        <v>797</v>
      </c>
      <c r="C153" s="24">
        <v>142</v>
      </c>
      <c r="D153" s="96">
        <v>43180</v>
      </c>
      <c r="E153" s="96" t="s">
        <v>1119</v>
      </c>
      <c r="F153" s="24">
        <v>1</v>
      </c>
      <c r="G153" s="56" t="s">
        <v>333</v>
      </c>
      <c r="H153" s="24" t="s">
        <v>878</v>
      </c>
      <c r="I153" s="155">
        <v>2318.11453034034</v>
      </c>
      <c r="J153" s="163">
        <v>0.47849999999999998</v>
      </c>
      <c r="K153" s="155">
        <f t="shared" si="6"/>
        <v>4845</v>
      </c>
      <c r="L153" s="95"/>
      <c r="N153"/>
      <c r="O153"/>
      <c r="P153"/>
    </row>
    <row r="154" spans="1:16" s="184" customFormat="1" x14ac:dyDescent="0.25">
      <c r="A154" s="24">
        <v>100</v>
      </c>
      <c r="B154" s="24" t="s">
        <v>797</v>
      </c>
      <c r="C154" s="24">
        <v>143</v>
      </c>
      <c r="D154" s="96">
        <v>43180</v>
      </c>
      <c r="E154" s="96" t="s">
        <v>1119</v>
      </c>
      <c r="F154" s="24">
        <v>1</v>
      </c>
      <c r="G154" s="56" t="s">
        <v>338</v>
      </c>
      <c r="H154" s="24" t="s">
        <v>879</v>
      </c>
      <c r="I154" s="155">
        <v>2273.8457538471803</v>
      </c>
      <c r="J154" s="163">
        <v>0.50749999999999995</v>
      </c>
      <c r="K154" s="155">
        <f t="shared" si="6"/>
        <v>4480</v>
      </c>
      <c r="L154" s="95"/>
      <c r="N154"/>
      <c r="O154"/>
      <c r="P154"/>
    </row>
    <row r="155" spans="1:16" s="184" customFormat="1" x14ac:dyDescent="0.25">
      <c r="A155" s="24">
        <v>100</v>
      </c>
      <c r="B155" s="24" t="s">
        <v>797</v>
      </c>
      <c r="C155" s="24">
        <v>144</v>
      </c>
      <c r="D155" s="96">
        <v>43180</v>
      </c>
      <c r="E155" s="96" t="s">
        <v>1119</v>
      </c>
      <c r="F155" s="24">
        <v>1</v>
      </c>
      <c r="G155" s="56" t="s">
        <v>333</v>
      </c>
      <c r="H155" s="24" t="s">
        <v>880</v>
      </c>
      <c r="I155" s="155">
        <v>2029.2659468715201</v>
      </c>
      <c r="J155" s="163">
        <v>0.62050000000000005</v>
      </c>
      <c r="K155" s="155">
        <f t="shared" si="6"/>
        <v>3270</v>
      </c>
      <c r="L155" s="95"/>
      <c r="N155"/>
      <c r="O155"/>
      <c r="P155"/>
    </row>
    <row r="156" spans="1:16" s="184" customFormat="1" x14ac:dyDescent="0.25">
      <c r="A156" s="24">
        <v>100</v>
      </c>
      <c r="B156" s="24" t="s">
        <v>797</v>
      </c>
      <c r="C156" s="24">
        <v>145</v>
      </c>
      <c r="D156" s="96">
        <v>43180</v>
      </c>
      <c r="E156" s="96" t="s">
        <v>1120</v>
      </c>
      <c r="F156" s="24">
        <v>2</v>
      </c>
      <c r="G156" s="56" t="s">
        <v>881</v>
      </c>
      <c r="H156" s="24" t="s">
        <v>882</v>
      </c>
      <c r="I156" s="155">
        <v>1465.6551165303881</v>
      </c>
      <c r="J156" s="163">
        <v>0.48249999999999998</v>
      </c>
      <c r="K156" s="155">
        <f t="shared" si="6"/>
        <v>3038</v>
      </c>
      <c r="L156" s="95"/>
      <c r="N156"/>
      <c r="O156"/>
      <c r="P156"/>
    </row>
    <row r="157" spans="1:16" s="184" customFormat="1" x14ac:dyDescent="0.25">
      <c r="A157" s="24">
        <v>100</v>
      </c>
      <c r="B157" s="24" t="s">
        <v>797</v>
      </c>
      <c r="C157" s="24">
        <v>146</v>
      </c>
      <c r="D157" s="96">
        <v>43180</v>
      </c>
      <c r="E157" s="96" t="s">
        <v>1120</v>
      </c>
      <c r="F157" s="24">
        <v>2</v>
      </c>
      <c r="G157" s="56" t="s">
        <v>881</v>
      </c>
      <c r="H157" s="24" t="s">
        <v>883</v>
      </c>
      <c r="I157" s="155">
        <v>2168.09089933112</v>
      </c>
      <c r="J157" s="163">
        <v>0.54549999999999998</v>
      </c>
      <c r="K157" s="155">
        <f t="shared" si="6"/>
        <v>3975</v>
      </c>
      <c r="L157" s="95"/>
      <c r="N157"/>
      <c r="O157"/>
      <c r="P157"/>
    </row>
    <row r="158" spans="1:16" s="184" customFormat="1" x14ac:dyDescent="0.25">
      <c r="A158" s="24">
        <v>100</v>
      </c>
      <c r="B158" s="24" t="s">
        <v>797</v>
      </c>
      <c r="C158" s="24">
        <v>147</v>
      </c>
      <c r="D158" s="96">
        <v>43180</v>
      </c>
      <c r="E158" s="96" t="s">
        <v>1120</v>
      </c>
      <c r="F158" s="24">
        <v>2</v>
      </c>
      <c r="G158" s="56" t="s">
        <v>881</v>
      </c>
      <c r="H158" s="24" t="s">
        <v>884</v>
      </c>
      <c r="I158" s="155">
        <v>2225.9134019172197</v>
      </c>
      <c r="J158" s="163">
        <v>0.61850000000000005</v>
      </c>
      <c r="K158" s="155">
        <f t="shared" si="6"/>
        <v>3599</v>
      </c>
      <c r="L158" s="95"/>
      <c r="N158"/>
      <c r="O158"/>
      <c r="P158"/>
    </row>
    <row r="159" spans="1:16" s="184" customFormat="1" x14ac:dyDescent="0.25">
      <c r="A159" s="24">
        <v>100</v>
      </c>
      <c r="B159" s="24" t="s">
        <v>797</v>
      </c>
      <c r="C159" s="24">
        <v>148</v>
      </c>
      <c r="D159" s="96">
        <v>43180</v>
      </c>
      <c r="E159" s="96" t="s">
        <v>1121</v>
      </c>
      <c r="F159" s="24">
        <v>4</v>
      </c>
      <c r="G159" s="56" t="s">
        <v>885</v>
      </c>
      <c r="H159" s="24" t="s">
        <v>886</v>
      </c>
      <c r="I159" s="176">
        <v>518.56044949571594</v>
      </c>
      <c r="J159" s="163">
        <v>0.51149999999999995</v>
      </c>
      <c r="K159" s="155">
        <f t="shared" si="6"/>
        <v>1014</v>
      </c>
      <c r="L159" s="95"/>
      <c r="N159"/>
      <c r="O159"/>
      <c r="P159"/>
    </row>
    <row r="160" spans="1:16" s="184" customFormat="1" x14ac:dyDescent="0.25">
      <c r="A160" s="24">
        <v>100</v>
      </c>
      <c r="B160" s="24" t="s">
        <v>797</v>
      </c>
      <c r="C160" s="24">
        <v>149</v>
      </c>
      <c r="D160" s="96">
        <v>43180</v>
      </c>
      <c r="E160" s="96" t="s">
        <v>1121</v>
      </c>
      <c r="F160" s="24">
        <v>4</v>
      </c>
      <c r="G160" s="56" t="s">
        <v>776</v>
      </c>
      <c r="H160" s="24" t="s">
        <v>887</v>
      </c>
      <c r="I160" s="176">
        <v>684.78509489953001</v>
      </c>
      <c r="J160" s="231">
        <v>0.48580000000000001</v>
      </c>
      <c r="K160" s="155">
        <f t="shared" si="6"/>
        <v>1410</v>
      </c>
      <c r="L160" s="95"/>
      <c r="N160"/>
      <c r="O160"/>
      <c r="P160"/>
    </row>
    <row r="161" spans="1:12" x14ac:dyDescent="0.25">
      <c r="A161" s="24">
        <v>100</v>
      </c>
      <c r="B161" s="24" t="s">
        <v>797</v>
      </c>
      <c r="C161" s="24">
        <v>150</v>
      </c>
      <c r="D161" s="96">
        <v>43180</v>
      </c>
      <c r="E161" s="96" t="s">
        <v>1121</v>
      </c>
      <c r="F161" s="24">
        <v>4</v>
      </c>
      <c r="G161" s="56" t="s">
        <v>774</v>
      </c>
      <c r="H161" s="24" t="s">
        <v>888</v>
      </c>
      <c r="I161" s="176">
        <v>979.44232251851201</v>
      </c>
      <c r="J161" s="163">
        <v>0.51200000000000001</v>
      </c>
      <c r="K161" s="155">
        <f t="shared" si="6"/>
        <v>1913</v>
      </c>
      <c r="L161" s="95"/>
    </row>
    <row r="162" spans="1:12" x14ac:dyDescent="0.25">
      <c r="A162" s="24">
        <v>100</v>
      </c>
      <c r="B162" s="24" t="s">
        <v>797</v>
      </c>
      <c r="C162" s="24">
        <v>151</v>
      </c>
      <c r="D162" s="96">
        <v>43180</v>
      </c>
      <c r="E162" s="96" t="s">
        <v>1122</v>
      </c>
      <c r="F162" s="24">
        <v>8</v>
      </c>
      <c r="G162" s="56" t="s">
        <v>782</v>
      </c>
      <c r="H162" s="24" t="s">
        <v>889</v>
      </c>
      <c r="I162" s="92">
        <v>125.3294533674856</v>
      </c>
      <c r="J162" s="163">
        <v>0.55100000000000005</v>
      </c>
      <c r="K162" s="92">
        <f>IF(ISNUMBER(I162),ROUND(I162/J162,1),I162)</f>
        <v>227.5</v>
      </c>
      <c r="L162" s="95"/>
    </row>
    <row r="163" spans="1:12" x14ac:dyDescent="0.25">
      <c r="A163" s="24">
        <v>100</v>
      </c>
      <c r="B163" s="24" t="s">
        <v>797</v>
      </c>
      <c r="C163" s="24">
        <v>152</v>
      </c>
      <c r="D163" s="96">
        <v>43180</v>
      </c>
      <c r="E163" s="96" t="s">
        <v>1122</v>
      </c>
      <c r="F163" s="24">
        <v>8</v>
      </c>
      <c r="G163" s="56" t="s">
        <v>890</v>
      </c>
      <c r="H163" s="24" t="s">
        <v>891</v>
      </c>
      <c r="I163" s="175">
        <v>168.7840366771118</v>
      </c>
      <c r="J163" s="163">
        <v>0.504</v>
      </c>
      <c r="K163" s="92">
        <f t="shared" ref="K163:K168" si="7">IF(ISNUMBER(I163),ROUND(I163/J163,1),I163)</f>
        <v>334.9</v>
      </c>
      <c r="L163" s="95"/>
    </row>
    <row r="164" spans="1:12" x14ac:dyDescent="0.25">
      <c r="A164" s="24">
        <v>100</v>
      </c>
      <c r="B164" s="24" t="s">
        <v>797</v>
      </c>
      <c r="C164" s="24">
        <v>153</v>
      </c>
      <c r="D164" s="96">
        <v>43180</v>
      </c>
      <c r="E164" s="96" t="s">
        <v>1122</v>
      </c>
      <c r="F164" s="24">
        <v>8</v>
      </c>
      <c r="G164" s="56" t="s">
        <v>782</v>
      </c>
      <c r="H164" s="24" t="s">
        <v>892</v>
      </c>
      <c r="I164" s="92">
        <v>226.99439532921002</v>
      </c>
      <c r="J164" s="163">
        <v>0.52849999999999997</v>
      </c>
      <c r="K164" s="92">
        <f t="shared" si="7"/>
        <v>429.5</v>
      </c>
      <c r="L164" s="95"/>
    </row>
    <row r="165" spans="1:12" x14ac:dyDescent="0.25">
      <c r="A165" s="24">
        <v>100</v>
      </c>
      <c r="B165" s="24" t="s">
        <v>797</v>
      </c>
      <c r="C165" s="24">
        <v>154</v>
      </c>
      <c r="D165" s="96">
        <v>43181</v>
      </c>
      <c r="E165" s="96" t="s">
        <v>1123</v>
      </c>
      <c r="F165" s="24">
        <v>12</v>
      </c>
      <c r="G165" s="56" t="s">
        <v>893</v>
      </c>
      <c r="H165" s="24" t="s">
        <v>894</v>
      </c>
      <c r="I165" s="179">
        <v>82.414473393109006</v>
      </c>
      <c r="J165" s="163">
        <v>0.39800000000000002</v>
      </c>
      <c r="K165" s="92">
        <f t="shared" si="7"/>
        <v>207.1</v>
      </c>
      <c r="L165" s="95"/>
    </row>
    <row r="166" spans="1:12" x14ac:dyDescent="0.25">
      <c r="A166" s="24">
        <v>100</v>
      </c>
      <c r="B166" s="24" t="s">
        <v>797</v>
      </c>
      <c r="C166" s="24">
        <v>155</v>
      </c>
      <c r="D166" s="96">
        <v>43181</v>
      </c>
      <c r="E166" s="96" t="s">
        <v>1123</v>
      </c>
      <c r="F166" s="24">
        <v>12</v>
      </c>
      <c r="G166" s="56" t="s">
        <v>895</v>
      </c>
      <c r="H166" s="24" t="s">
        <v>896</v>
      </c>
      <c r="I166" s="179">
        <v>37.397487211865197</v>
      </c>
      <c r="J166" s="163">
        <v>0.53300000000000003</v>
      </c>
      <c r="K166" s="179">
        <f>IF(ISNUMBER(I166),ROUND(I166/J166,2),I166)</f>
        <v>70.16</v>
      </c>
      <c r="L166" s="95"/>
    </row>
    <row r="167" spans="1:12" x14ac:dyDescent="0.25">
      <c r="A167" s="24">
        <v>100</v>
      </c>
      <c r="B167" s="24" t="s">
        <v>797</v>
      </c>
      <c r="C167" s="24">
        <v>156</v>
      </c>
      <c r="D167" s="96">
        <v>43181</v>
      </c>
      <c r="E167" s="96" t="s">
        <v>1123</v>
      </c>
      <c r="F167" s="24">
        <v>12</v>
      </c>
      <c r="G167" s="56" t="s">
        <v>895</v>
      </c>
      <c r="H167" s="24" t="s">
        <v>897</v>
      </c>
      <c r="I167" s="178">
        <v>50.187930252212603</v>
      </c>
      <c r="J167" s="163">
        <v>0.50449999999999995</v>
      </c>
      <c r="K167" s="179">
        <f>IF(ISNUMBER(I167),ROUND(I167/J167,2),I167)</f>
        <v>99.48</v>
      </c>
      <c r="L167" s="95"/>
    </row>
    <row r="168" spans="1:12" x14ac:dyDescent="0.25">
      <c r="A168" s="24">
        <v>100</v>
      </c>
      <c r="B168" s="24" t="s">
        <v>797</v>
      </c>
      <c r="C168" s="24">
        <v>157</v>
      </c>
      <c r="D168" s="96">
        <v>43181</v>
      </c>
      <c r="E168" s="96" t="s">
        <v>1124</v>
      </c>
      <c r="F168" s="24">
        <v>24</v>
      </c>
      <c r="G168" s="56">
        <v>1425</v>
      </c>
      <c r="H168" s="24" t="s">
        <v>898</v>
      </c>
      <c r="I168" s="174" t="s">
        <v>467</v>
      </c>
      <c r="J168" s="163">
        <v>0.41839999999999999</v>
      </c>
      <c r="K168" s="176" t="str">
        <f t="shared" si="7"/>
        <v>ND</v>
      </c>
      <c r="L168" s="95"/>
    </row>
    <row r="169" spans="1:12" x14ac:dyDescent="0.25">
      <c r="A169" s="24">
        <v>100</v>
      </c>
      <c r="B169" s="24" t="s">
        <v>797</v>
      </c>
      <c r="C169" s="24">
        <v>158</v>
      </c>
      <c r="D169" s="96">
        <v>43181</v>
      </c>
      <c r="E169" s="96" t="s">
        <v>1124</v>
      </c>
      <c r="F169" s="24">
        <v>24</v>
      </c>
      <c r="G169" s="56">
        <v>1428</v>
      </c>
      <c r="H169" s="24" t="s">
        <v>899</v>
      </c>
      <c r="I169" s="178">
        <v>22.269962211494398</v>
      </c>
      <c r="J169" s="163">
        <v>0.54800000000000004</v>
      </c>
      <c r="K169" s="179">
        <f>IF(ISNUMBER(I169),ROUND(I169/J169,2),I169)</f>
        <v>40.64</v>
      </c>
      <c r="L169" s="95"/>
    </row>
    <row r="170" spans="1:12" x14ac:dyDescent="0.25">
      <c r="A170" s="24">
        <v>100</v>
      </c>
      <c r="B170" s="24" t="s">
        <v>797</v>
      </c>
      <c r="C170" s="24">
        <v>159</v>
      </c>
      <c r="D170" s="96">
        <v>43181</v>
      </c>
      <c r="E170" s="96" t="s">
        <v>1124</v>
      </c>
      <c r="F170" s="24">
        <v>24</v>
      </c>
      <c r="G170" s="56">
        <v>1427</v>
      </c>
      <c r="H170" s="24" t="s">
        <v>900</v>
      </c>
      <c r="I170" s="174" t="s">
        <v>467</v>
      </c>
      <c r="J170" s="163">
        <v>0.432</v>
      </c>
      <c r="K170" s="155" t="str">
        <f>IF(ISNUMBER(I170),ROUND(I170/J170,-1),I170)</f>
        <v>ND</v>
      </c>
      <c r="L170" s="95"/>
    </row>
    <row r="171" spans="1:12" x14ac:dyDescent="0.25">
      <c r="A171" s="24">
        <v>100</v>
      </c>
      <c r="B171" s="24" t="s">
        <v>797</v>
      </c>
      <c r="C171" s="24">
        <v>160</v>
      </c>
      <c r="D171" s="96">
        <v>43182</v>
      </c>
      <c r="E171" s="96" t="s">
        <v>1125</v>
      </c>
      <c r="F171" s="56">
        <v>48</v>
      </c>
      <c r="G171" s="56">
        <v>1425</v>
      </c>
      <c r="H171" s="24" t="s">
        <v>901</v>
      </c>
      <c r="I171" s="153" t="s">
        <v>467</v>
      </c>
      <c r="J171" s="163">
        <v>0.40670000000000001</v>
      </c>
      <c r="K171" s="155" t="str">
        <f>IF(ISNUMBER(I171),ROUND(I171/J171,-1),I171)</f>
        <v>ND</v>
      </c>
      <c r="L171" s="95"/>
    </row>
    <row r="172" spans="1:12" x14ac:dyDescent="0.25">
      <c r="A172" s="24">
        <v>100</v>
      </c>
      <c r="B172" s="24" t="s">
        <v>797</v>
      </c>
      <c r="C172" s="24">
        <v>161</v>
      </c>
      <c r="D172" s="96">
        <v>43182</v>
      </c>
      <c r="E172" s="96" t="s">
        <v>1125</v>
      </c>
      <c r="F172" s="56">
        <v>48</v>
      </c>
      <c r="G172" s="56">
        <v>1425</v>
      </c>
      <c r="H172" s="24" t="s">
        <v>902</v>
      </c>
      <c r="I172" s="153" t="s">
        <v>467</v>
      </c>
      <c r="J172" s="231">
        <v>0.37130000000000002</v>
      </c>
      <c r="K172" s="155" t="str">
        <f>IF(ISNUMBER(I172),ROUND(I172/J172,-1),I172)</f>
        <v>ND</v>
      </c>
      <c r="L172" s="95"/>
    </row>
    <row r="173" spans="1:12" x14ac:dyDescent="0.25">
      <c r="A173" s="36">
        <v>100</v>
      </c>
      <c r="B173" s="36" t="s">
        <v>797</v>
      </c>
      <c r="C173" s="36">
        <v>162</v>
      </c>
      <c r="D173" s="165">
        <v>43182</v>
      </c>
      <c r="E173" s="165" t="s">
        <v>1125</v>
      </c>
      <c r="F173" s="88">
        <v>48</v>
      </c>
      <c r="G173" s="88">
        <v>1425</v>
      </c>
      <c r="H173" s="36" t="s">
        <v>903</v>
      </c>
      <c r="I173" s="166" t="s">
        <v>467</v>
      </c>
      <c r="J173" s="167">
        <v>0.40699999999999997</v>
      </c>
      <c r="K173" s="182" t="str">
        <f>IF(ISNUMBER(I173),ROUND(I173/J173,-1),I173)</f>
        <v>ND</v>
      </c>
      <c r="L173" s="168"/>
    </row>
    <row r="174" spans="1:12" ht="30" customHeight="1" x14ac:dyDescent="0.25">
      <c r="A174" s="305" t="s">
        <v>904</v>
      </c>
      <c r="B174" s="305"/>
      <c r="C174" s="305"/>
      <c r="D174" s="305"/>
      <c r="E174" s="305"/>
      <c r="F174" s="305"/>
      <c r="G174" s="305"/>
      <c r="H174" s="305"/>
      <c r="I174" s="305"/>
      <c r="J174" s="305"/>
    </row>
    <row r="175" spans="1:12" ht="18" x14ac:dyDescent="0.25">
      <c r="A175" s="99" t="s">
        <v>1106</v>
      </c>
      <c r="B175" s="234"/>
      <c r="C175" s="234"/>
      <c r="D175" s="234"/>
      <c r="E175" s="234"/>
      <c r="F175" s="234"/>
      <c r="G175" s="234"/>
      <c r="H175" s="234"/>
      <c r="I175" s="234"/>
      <c r="J175" s="234"/>
    </row>
    <row r="176" spans="1:12" x14ac:dyDescent="0.25">
      <c r="A176" s="235" t="s">
        <v>1107</v>
      </c>
      <c r="B176" s="234"/>
      <c r="C176" s="234"/>
      <c r="D176" s="234"/>
      <c r="E176" s="234"/>
      <c r="F176" s="234"/>
      <c r="G176" s="234"/>
      <c r="H176" s="234"/>
      <c r="I176" s="234"/>
      <c r="J176" s="234"/>
    </row>
    <row r="177" spans="1:12" x14ac:dyDescent="0.25">
      <c r="F177" s="101"/>
      <c r="G177" s="155"/>
    </row>
    <row r="178" spans="1:12" x14ac:dyDescent="0.25">
      <c r="A178"/>
      <c r="B178" s="10" t="s">
        <v>905</v>
      </c>
      <c r="C178" s="306" t="s">
        <v>1126</v>
      </c>
      <c r="D178" s="306"/>
      <c r="E178" s="306"/>
      <c r="F178"/>
      <c r="G178" s="185"/>
      <c r="H178" s="185"/>
      <c r="I178"/>
    </row>
    <row r="179" spans="1:12" x14ac:dyDescent="0.25">
      <c r="A179"/>
      <c r="B179" s="102" t="s">
        <v>1104</v>
      </c>
      <c r="C179" s="307">
        <v>43682</v>
      </c>
      <c r="D179" s="307"/>
      <c r="F179" s="103"/>
      <c r="G179" s="156"/>
    </row>
    <row r="180" spans="1:12" x14ac:dyDescent="0.25">
      <c r="B180" s="10" t="s">
        <v>906</v>
      </c>
      <c r="C180" s="308" t="s">
        <v>907</v>
      </c>
      <c r="D180" s="308"/>
    </row>
    <row r="181" spans="1:12" x14ac:dyDescent="0.25">
      <c r="A181" s="186"/>
      <c r="B181" s="187"/>
      <c r="C181" s="188"/>
    </row>
    <row r="182" spans="1:12" x14ac:dyDescent="0.25">
      <c r="B182" s="10" t="s">
        <v>908</v>
      </c>
      <c r="C182" s="309" t="s">
        <v>1134</v>
      </c>
      <c r="D182" s="309"/>
    </row>
    <row r="183" spans="1:12" x14ac:dyDescent="0.25">
      <c r="B183" s="10" t="s">
        <v>1131</v>
      </c>
      <c r="C183" s="304">
        <v>43684</v>
      </c>
      <c r="D183" s="304"/>
    </row>
    <row r="184" spans="1:12" ht="27.75" customHeight="1" x14ac:dyDescent="0.25">
      <c r="B184" s="297" t="s">
        <v>1132</v>
      </c>
      <c r="C184" s="302" t="s">
        <v>1130</v>
      </c>
      <c r="D184" s="303"/>
      <c r="E184" s="303"/>
      <c r="F184" s="303"/>
      <c r="G184" s="303"/>
      <c r="H184" s="303"/>
      <c r="I184" s="303"/>
      <c r="J184" s="303"/>
      <c r="K184" s="303"/>
      <c r="L184" s="303"/>
    </row>
  </sheetData>
  <mergeCells count="7">
    <mergeCell ref="C184:L184"/>
    <mergeCell ref="C183:D183"/>
    <mergeCell ref="A174:J174"/>
    <mergeCell ref="C178:E178"/>
    <mergeCell ref="C179:D179"/>
    <mergeCell ref="C180:D180"/>
    <mergeCell ref="C182:D182"/>
  </mergeCells>
  <pageMargins left="0.45" right="0.45" top="0.75" bottom="0.75" header="0.3" footer="0.3"/>
  <pageSetup scale="64" fitToHeight="5" orientation="portrait" r:id="rId1"/>
  <headerFooter>
    <oddFooter>&amp;LCHEM13751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9541-15E5-40B0-B167-CA193758A62E}">
  <sheetPr>
    <pageSetUpPr fitToPage="1"/>
  </sheetPr>
  <dimension ref="A1:Q107"/>
  <sheetViews>
    <sheetView workbookViewId="0">
      <selection activeCell="G7" sqref="G7"/>
    </sheetView>
  </sheetViews>
  <sheetFormatPr defaultRowHeight="15" x14ac:dyDescent="0.25"/>
  <cols>
    <col min="1" max="1" width="15.7109375" style="2" customWidth="1"/>
    <col min="2" max="6" width="11.7109375" style="2" customWidth="1"/>
    <col min="7" max="7" width="16.7109375" style="2" customWidth="1"/>
    <col min="8" max="8" width="15.7109375" style="2" customWidth="1"/>
    <col min="9" max="9" width="2.7109375" style="2" customWidth="1"/>
    <col min="10" max="10" width="15" style="105" customWidth="1"/>
    <col min="11" max="12" width="11.7109375" customWidth="1"/>
    <col min="13" max="13" width="16.7109375" customWidth="1"/>
    <col min="14" max="14" width="15.7109375" customWidth="1"/>
  </cols>
  <sheetData>
    <row r="1" spans="1:17" x14ac:dyDescent="0.25">
      <c r="A1" s="1"/>
      <c r="B1" s="1"/>
      <c r="F1" s="3" t="s">
        <v>0</v>
      </c>
      <c r="G1" s="5"/>
      <c r="H1" s="5"/>
    </row>
    <row r="2" spans="1:17" ht="15.75" thickBot="1" x14ac:dyDescent="0.3">
      <c r="A2" s="1"/>
      <c r="B2" s="1"/>
      <c r="C2" s="1"/>
      <c r="D2" s="1"/>
      <c r="E2" s="1"/>
      <c r="F2" s="1"/>
      <c r="G2" s="5"/>
      <c r="H2" s="5"/>
    </row>
    <row r="3" spans="1:17" ht="16.5" thickBot="1" x14ac:dyDescent="0.3">
      <c r="A3" s="1"/>
      <c r="B3" s="1"/>
      <c r="D3" s="5"/>
      <c r="E3" s="5"/>
      <c r="F3" s="301" t="s">
        <v>1135</v>
      </c>
    </row>
    <row r="4" spans="1:17" x14ac:dyDescent="0.25">
      <c r="A4" s="1"/>
      <c r="B4" s="1"/>
      <c r="C4" s="1"/>
      <c r="F4" s="7"/>
      <c r="G4"/>
      <c r="H4"/>
      <c r="I4" s="10"/>
      <c r="J4" s="106"/>
      <c r="K4" s="106"/>
    </row>
    <row r="5" spans="1:17" x14ac:dyDescent="0.25">
      <c r="C5" s="10" t="s">
        <v>1</v>
      </c>
      <c r="D5" s="254" t="s">
        <v>458</v>
      </c>
      <c r="E5" s="254"/>
      <c r="F5" s="298"/>
      <c r="G5" s="298"/>
      <c r="I5" s="10" t="s">
        <v>3</v>
      </c>
      <c r="J5" s="277" t="s">
        <v>1102</v>
      </c>
    </row>
    <row r="6" spans="1:17" x14ac:dyDescent="0.25">
      <c r="C6" s="10" t="s">
        <v>4</v>
      </c>
      <c r="D6" s="254" t="s">
        <v>5</v>
      </c>
      <c r="E6" s="254"/>
      <c r="F6" s="298"/>
      <c r="G6" s="298"/>
      <c r="I6" s="10" t="s">
        <v>6</v>
      </c>
      <c r="J6" s="254" t="s">
        <v>7</v>
      </c>
    </row>
    <row r="7" spans="1:17" x14ac:dyDescent="0.25">
      <c r="C7" s="10" t="s">
        <v>8</v>
      </c>
      <c r="D7" s="254" t="s">
        <v>9</v>
      </c>
      <c r="E7" s="254"/>
      <c r="F7" s="298"/>
      <c r="G7" s="298"/>
      <c r="I7" s="10" t="s">
        <v>10</v>
      </c>
      <c r="J7" s="255" t="s">
        <v>665</v>
      </c>
    </row>
    <row r="8" spans="1:17" x14ac:dyDescent="0.25">
      <c r="C8" s="10" t="s">
        <v>12</v>
      </c>
      <c r="D8" s="310" t="s">
        <v>909</v>
      </c>
      <c r="E8" s="310"/>
      <c r="F8" s="310"/>
      <c r="G8" s="310"/>
      <c r="H8" s="189"/>
      <c r="I8" s="10" t="s">
        <v>14</v>
      </c>
      <c r="J8" s="254" t="s">
        <v>15</v>
      </c>
    </row>
    <row r="9" spans="1:17" x14ac:dyDescent="0.25">
      <c r="C9" s="10" t="s">
        <v>460</v>
      </c>
      <c r="D9" s="277" t="s">
        <v>667</v>
      </c>
      <c r="E9" s="299"/>
      <c r="F9" s="298"/>
      <c r="G9" s="298"/>
    </row>
    <row r="10" spans="1:17" x14ac:dyDescent="0.25">
      <c r="D10" s="10"/>
      <c r="E10" s="12"/>
      <c r="F10"/>
      <c r="J10" s="2"/>
      <c r="K10" s="105"/>
      <c r="L10" s="2"/>
      <c r="M10" s="2"/>
      <c r="N10" s="2"/>
    </row>
    <row r="11" spans="1:17" x14ac:dyDescent="0.25">
      <c r="D11" s="13" t="s">
        <v>18</v>
      </c>
      <c r="E11" s="14"/>
      <c r="F11" s="14"/>
      <c r="G11" s="14"/>
      <c r="H11" s="190" t="s">
        <v>461</v>
      </c>
      <c r="I11" s="191"/>
      <c r="J11" s="192" t="s">
        <v>19</v>
      </c>
      <c r="K11" s="17"/>
      <c r="L11" s="17"/>
      <c r="M11" s="17"/>
      <c r="N11" s="17"/>
    </row>
    <row r="12" spans="1:17" ht="45.95" customHeight="1" x14ac:dyDescent="0.25">
      <c r="A12" s="19" t="s">
        <v>20</v>
      </c>
      <c r="B12" s="19" t="s">
        <v>1113</v>
      </c>
      <c r="C12" s="19" t="s">
        <v>21</v>
      </c>
      <c r="D12" s="19" t="s">
        <v>22</v>
      </c>
      <c r="E12" s="19" t="s">
        <v>23</v>
      </c>
      <c r="F12" s="19" t="s">
        <v>910</v>
      </c>
      <c r="G12" s="19" t="s">
        <v>25</v>
      </c>
      <c r="H12" s="193" t="s">
        <v>463</v>
      </c>
      <c r="I12" s="23"/>
      <c r="J12" s="19" t="s">
        <v>22</v>
      </c>
      <c r="K12" s="19" t="s">
        <v>23</v>
      </c>
      <c r="L12" s="19" t="s">
        <v>910</v>
      </c>
      <c r="M12" s="19" t="s">
        <v>25</v>
      </c>
      <c r="N12" s="193" t="s">
        <v>463</v>
      </c>
      <c r="Q12" s="194"/>
    </row>
    <row r="13" spans="1:17" s="12" customFormat="1" x14ac:dyDescent="0.25">
      <c r="A13" s="24">
        <v>0</v>
      </c>
      <c r="B13" s="24" t="s">
        <v>29</v>
      </c>
      <c r="C13" s="24" t="s">
        <v>29</v>
      </c>
      <c r="D13" s="24" t="s">
        <v>30</v>
      </c>
      <c r="E13" s="96">
        <v>43174</v>
      </c>
      <c r="F13" s="24" t="s">
        <v>911</v>
      </c>
      <c r="G13" s="24" t="s">
        <v>912</v>
      </c>
      <c r="H13" s="153" t="s">
        <v>467</v>
      </c>
      <c r="I13" s="30"/>
      <c r="J13" s="24" t="s">
        <v>50</v>
      </c>
      <c r="K13" s="96">
        <v>43174</v>
      </c>
      <c r="L13" s="24" t="s">
        <v>804</v>
      </c>
      <c r="M13" s="24" t="s">
        <v>913</v>
      </c>
      <c r="N13" s="153" t="s">
        <v>467</v>
      </c>
    </row>
    <row r="14" spans="1:17" s="12" customFormat="1" x14ac:dyDescent="0.25">
      <c r="A14" s="24">
        <v>0</v>
      </c>
      <c r="B14" s="24" t="s">
        <v>29</v>
      </c>
      <c r="C14" s="24" t="s">
        <v>29</v>
      </c>
      <c r="D14" s="24" t="s">
        <v>36</v>
      </c>
      <c r="E14" s="96">
        <v>43174</v>
      </c>
      <c r="F14" s="24" t="s">
        <v>911</v>
      </c>
      <c r="G14" s="24" t="s">
        <v>914</v>
      </c>
      <c r="H14" s="153" t="s">
        <v>467</v>
      </c>
      <c r="I14" s="30"/>
      <c r="J14" s="24" t="s">
        <v>56</v>
      </c>
      <c r="K14" s="96">
        <v>43174</v>
      </c>
      <c r="L14" s="24" t="s">
        <v>806</v>
      </c>
      <c r="M14" s="24" t="s">
        <v>915</v>
      </c>
      <c r="N14" s="177" t="s">
        <v>467</v>
      </c>
    </row>
    <row r="15" spans="1:17" s="12" customFormat="1" x14ac:dyDescent="0.25">
      <c r="A15" s="36">
        <v>0</v>
      </c>
      <c r="B15" s="36" t="s">
        <v>29</v>
      </c>
      <c r="C15" s="36" t="s">
        <v>29</v>
      </c>
      <c r="D15" s="36" t="s">
        <v>42</v>
      </c>
      <c r="E15" s="165">
        <v>43174</v>
      </c>
      <c r="F15" s="36" t="s">
        <v>804</v>
      </c>
      <c r="G15" s="36" t="s">
        <v>916</v>
      </c>
      <c r="H15" s="166" t="s">
        <v>467</v>
      </c>
      <c r="I15" s="30"/>
      <c r="J15" s="36" t="s">
        <v>62</v>
      </c>
      <c r="K15" s="165">
        <v>43174</v>
      </c>
      <c r="L15" s="36" t="s">
        <v>806</v>
      </c>
      <c r="M15" s="36" t="s">
        <v>917</v>
      </c>
      <c r="N15" s="183" t="s">
        <v>467</v>
      </c>
    </row>
    <row r="16" spans="1:17" s="12" customFormat="1" x14ac:dyDescent="0.25">
      <c r="A16" s="24">
        <v>50</v>
      </c>
      <c r="B16" s="24" t="s">
        <v>29</v>
      </c>
      <c r="C16" s="24" t="s">
        <v>29</v>
      </c>
      <c r="D16" s="24" t="s">
        <v>47</v>
      </c>
      <c r="E16" s="96">
        <v>43180</v>
      </c>
      <c r="F16" s="56" t="s">
        <v>918</v>
      </c>
      <c r="G16" s="24" t="s">
        <v>919</v>
      </c>
      <c r="H16" s="162" t="s">
        <v>467</v>
      </c>
      <c r="I16" s="30"/>
      <c r="J16" s="24" t="s">
        <v>68</v>
      </c>
      <c r="K16" s="96">
        <v>43180</v>
      </c>
      <c r="L16" s="24" t="s">
        <v>682</v>
      </c>
      <c r="M16" s="24" t="s">
        <v>920</v>
      </c>
      <c r="N16" s="153" t="s">
        <v>467</v>
      </c>
    </row>
    <row r="17" spans="1:14" s="12" customFormat="1" x14ac:dyDescent="0.25">
      <c r="A17" s="24">
        <v>50</v>
      </c>
      <c r="B17" s="24" t="s">
        <v>29</v>
      </c>
      <c r="C17" s="24" t="s">
        <v>29</v>
      </c>
      <c r="D17" s="24" t="s">
        <v>53</v>
      </c>
      <c r="E17" s="96">
        <v>43180</v>
      </c>
      <c r="F17" s="56" t="s">
        <v>918</v>
      </c>
      <c r="G17" s="24" t="s">
        <v>921</v>
      </c>
      <c r="H17" s="153" t="s">
        <v>467</v>
      </c>
      <c r="I17" s="30"/>
      <c r="J17" s="24" t="s">
        <v>74</v>
      </c>
      <c r="K17" s="96">
        <v>43180</v>
      </c>
      <c r="L17" s="24" t="s">
        <v>682</v>
      </c>
      <c r="M17" s="24" t="s">
        <v>922</v>
      </c>
      <c r="N17" s="174" t="s">
        <v>467</v>
      </c>
    </row>
    <row r="18" spans="1:14" s="12" customFormat="1" x14ac:dyDescent="0.25">
      <c r="A18" s="41">
        <v>50</v>
      </c>
      <c r="B18" s="41" t="s">
        <v>29</v>
      </c>
      <c r="C18" s="41" t="s">
        <v>29</v>
      </c>
      <c r="D18" s="41" t="s">
        <v>59</v>
      </c>
      <c r="E18" s="195">
        <v>43180</v>
      </c>
      <c r="F18" s="58" t="s">
        <v>923</v>
      </c>
      <c r="G18" s="41" t="s">
        <v>924</v>
      </c>
      <c r="H18" s="196" t="s">
        <v>467</v>
      </c>
      <c r="I18" s="30"/>
      <c r="J18" s="41" t="s">
        <v>79</v>
      </c>
      <c r="K18" s="195">
        <v>43180</v>
      </c>
      <c r="L18" s="41" t="s">
        <v>673</v>
      </c>
      <c r="M18" s="41" t="s">
        <v>925</v>
      </c>
      <c r="N18" s="196" t="s">
        <v>467</v>
      </c>
    </row>
    <row r="19" spans="1:14" s="12" customFormat="1" x14ac:dyDescent="0.25">
      <c r="A19" s="24">
        <v>50</v>
      </c>
      <c r="B19" s="24" t="s">
        <v>1114</v>
      </c>
      <c r="C19" s="120">
        <v>8.3333333333333329E-2</v>
      </c>
      <c r="D19" s="24" t="s">
        <v>65</v>
      </c>
      <c r="E19" s="96">
        <v>43180</v>
      </c>
      <c r="F19" s="56" t="s">
        <v>736</v>
      </c>
      <c r="G19" s="24" t="s">
        <v>926</v>
      </c>
      <c r="H19" s="153">
        <v>70.333444</v>
      </c>
      <c r="I19" s="30"/>
      <c r="J19" s="24" t="s">
        <v>84</v>
      </c>
      <c r="K19" s="96">
        <v>43180</v>
      </c>
      <c r="L19" s="56" t="s">
        <v>736</v>
      </c>
      <c r="M19" s="24" t="s">
        <v>927</v>
      </c>
      <c r="N19" s="197">
        <v>81.916065961885096</v>
      </c>
    </row>
    <row r="20" spans="1:14" s="12" customFormat="1" x14ac:dyDescent="0.25">
      <c r="A20" s="24">
        <v>50</v>
      </c>
      <c r="B20" s="24" t="s">
        <v>1114</v>
      </c>
      <c r="C20" s="120">
        <v>8.3333333333333329E-2</v>
      </c>
      <c r="D20" s="24" t="s">
        <v>71</v>
      </c>
      <c r="E20" s="96">
        <v>43180</v>
      </c>
      <c r="F20" s="56" t="s">
        <v>736</v>
      </c>
      <c r="G20" s="24" t="s">
        <v>928</v>
      </c>
      <c r="H20" s="153">
        <v>47.751675499999997</v>
      </c>
      <c r="I20" s="30"/>
      <c r="J20" s="24" t="s">
        <v>90</v>
      </c>
      <c r="K20" s="96">
        <v>43180</v>
      </c>
      <c r="L20" s="56" t="s">
        <v>736</v>
      </c>
      <c r="M20" s="24" t="s">
        <v>929</v>
      </c>
      <c r="N20" s="197">
        <v>53.035128438022802</v>
      </c>
    </row>
    <row r="21" spans="1:14" s="12" customFormat="1" x14ac:dyDescent="0.25">
      <c r="A21" s="41">
        <v>50</v>
      </c>
      <c r="B21" s="41" t="s">
        <v>1114</v>
      </c>
      <c r="C21" s="121">
        <v>8.3333333333333329E-2</v>
      </c>
      <c r="D21" s="41" t="s">
        <v>77</v>
      </c>
      <c r="E21" s="195">
        <v>43180</v>
      </c>
      <c r="F21" s="58" t="s">
        <v>736</v>
      </c>
      <c r="G21" s="41" t="s">
        <v>930</v>
      </c>
      <c r="H21" s="196">
        <v>39.000509899999997</v>
      </c>
      <c r="I21" s="30"/>
      <c r="J21" s="41" t="s">
        <v>94</v>
      </c>
      <c r="K21" s="195">
        <v>43180</v>
      </c>
      <c r="L21" s="58" t="s">
        <v>736</v>
      </c>
      <c r="M21" s="41" t="s">
        <v>931</v>
      </c>
      <c r="N21" s="198">
        <v>62.5831557715955</v>
      </c>
    </row>
    <row r="22" spans="1:14" s="12" customFormat="1" x14ac:dyDescent="0.25">
      <c r="A22" s="24">
        <v>50</v>
      </c>
      <c r="B22" s="24" t="s">
        <v>1115</v>
      </c>
      <c r="C22" s="60">
        <v>0.16666666666666666</v>
      </c>
      <c r="D22" s="24" t="s">
        <v>82</v>
      </c>
      <c r="E22" s="96">
        <v>43180</v>
      </c>
      <c r="F22" s="24" t="s">
        <v>686</v>
      </c>
      <c r="G22" s="24" t="s">
        <v>932</v>
      </c>
      <c r="H22" s="153">
        <v>41.765728299999999</v>
      </c>
      <c r="I22" s="30"/>
      <c r="J22" s="24" t="s">
        <v>99</v>
      </c>
      <c r="K22" s="96">
        <v>43180</v>
      </c>
      <c r="L22" s="56" t="s">
        <v>686</v>
      </c>
      <c r="M22" s="24" t="s">
        <v>933</v>
      </c>
      <c r="N22" s="197">
        <v>52.4811616981684</v>
      </c>
    </row>
    <row r="23" spans="1:14" s="12" customFormat="1" x14ac:dyDescent="0.25">
      <c r="A23" s="24">
        <v>50</v>
      </c>
      <c r="B23" s="24" t="s">
        <v>1115</v>
      </c>
      <c r="C23" s="60">
        <v>0.16666666666666666</v>
      </c>
      <c r="D23" s="24" t="s">
        <v>87</v>
      </c>
      <c r="E23" s="96">
        <v>43180</v>
      </c>
      <c r="F23" s="24" t="s">
        <v>686</v>
      </c>
      <c r="G23" s="24" t="s">
        <v>934</v>
      </c>
      <c r="H23" s="153">
        <v>30.610157999999998</v>
      </c>
      <c r="I23" s="30"/>
      <c r="J23" s="24" t="s">
        <v>104</v>
      </c>
      <c r="K23" s="96">
        <v>43180</v>
      </c>
      <c r="L23" s="56" t="s">
        <v>686</v>
      </c>
      <c r="M23" s="24" t="s">
        <v>935</v>
      </c>
      <c r="N23" s="197">
        <v>40.650369180025002</v>
      </c>
    </row>
    <row r="24" spans="1:14" s="12" customFormat="1" x14ac:dyDescent="0.25">
      <c r="A24" s="41">
        <v>50</v>
      </c>
      <c r="B24" s="41" t="s">
        <v>1115</v>
      </c>
      <c r="C24" s="61">
        <v>0.16666666666666666</v>
      </c>
      <c r="D24" s="41" t="s">
        <v>92</v>
      </c>
      <c r="E24" s="195">
        <v>43180</v>
      </c>
      <c r="F24" s="41" t="s">
        <v>686</v>
      </c>
      <c r="G24" s="41" t="s">
        <v>936</v>
      </c>
      <c r="H24" s="196">
        <v>39.1792582</v>
      </c>
      <c r="I24" s="30"/>
      <c r="J24" s="41" t="s">
        <v>109</v>
      </c>
      <c r="K24" s="195">
        <v>43180</v>
      </c>
      <c r="L24" s="58" t="s">
        <v>686</v>
      </c>
      <c r="M24" s="41" t="s">
        <v>937</v>
      </c>
      <c r="N24" s="198">
        <v>44.846443267234498</v>
      </c>
    </row>
    <row r="25" spans="1:14" s="12" customFormat="1" x14ac:dyDescent="0.25">
      <c r="A25" s="24">
        <v>50</v>
      </c>
      <c r="B25" s="24" t="s">
        <v>1116</v>
      </c>
      <c r="C25" s="24">
        <v>0.25</v>
      </c>
      <c r="D25" s="24" t="s">
        <v>96</v>
      </c>
      <c r="E25" s="96">
        <v>43180</v>
      </c>
      <c r="F25" s="24" t="s">
        <v>693</v>
      </c>
      <c r="G25" s="24" t="s">
        <v>938</v>
      </c>
      <c r="H25" s="153">
        <v>37.0408057</v>
      </c>
      <c r="I25" s="30"/>
      <c r="J25" s="50" t="s">
        <v>115</v>
      </c>
      <c r="K25" s="199">
        <v>43180</v>
      </c>
      <c r="L25" s="52" t="s">
        <v>693</v>
      </c>
      <c r="M25" s="50" t="s">
        <v>939</v>
      </c>
      <c r="N25" s="200">
        <v>52.510882281857903</v>
      </c>
    </row>
    <row r="26" spans="1:14" s="12" customFormat="1" x14ac:dyDescent="0.25">
      <c r="A26" s="24">
        <v>50</v>
      </c>
      <c r="B26" s="24" t="s">
        <v>1116</v>
      </c>
      <c r="C26" s="24">
        <v>0.25</v>
      </c>
      <c r="D26" s="24" t="s">
        <v>101</v>
      </c>
      <c r="E26" s="96">
        <v>43180</v>
      </c>
      <c r="F26" s="24" t="s">
        <v>693</v>
      </c>
      <c r="G26" s="24" t="s">
        <v>940</v>
      </c>
      <c r="H26" s="153">
        <v>35.890448200000002</v>
      </c>
      <c r="I26" s="30"/>
      <c r="J26" s="24" t="s">
        <v>121</v>
      </c>
      <c r="K26" s="96">
        <v>43180</v>
      </c>
      <c r="L26" s="56" t="s">
        <v>693</v>
      </c>
      <c r="M26" s="24" t="s">
        <v>941</v>
      </c>
      <c r="N26" s="197">
        <v>45.799550616643501</v>
      </c>
    </row>
    <row r="27" spans="1:14" s="12" customFormat="1" x14ac:dyDescent="0.25">
      <c r="A27" s="41">
        <v>50</v>
      </c>
      <c r="B27" s="41" t="s">
        <v>1116</v>
      </c>
      <c r="C27" s="41">
        <v>0.25</v>
      </c>
      <c r="D27" s="41" t="s">
        <v>106</v>
      </c>
      <c r="E27" s="195">
        <v>43180</v>
      </c>
      <c r="F27" s="41" t="s">
        <v>693</v>
      </c>
      <c r="G27" s="41" t="s">
        <v>942</v>
      </c>
      <c r="H27" s="196">
        <v>31.2364745</v>
      </c>
      <c r="I27" s="30"/>
      <c r="J27" s="41" t="s">
        <v>126</v>
      </c>
      <c r="K27" s="195">
        <v>43180</v>
      </c>
      <c r="L27" s="58" t="s">
        <v>693</v>
      </c>
      <c r="M27" s="41" t="s">
        <v>943</v>
      </c>
      <c r="N27" s="198">
        <v>35.358180596479301</v>
      </c>
    </row>
    <row r="28" spans="1:14" s="12" customFormat="1" x14ac:dyDescent="0.25">
      <c r="A28" s="24">
        <v>50</v>
      </c>
      <c r="B28" s="24" t="s">
        <v>1117</v>
      </c>
      <c r="C28" s="60">
        <v>0.33333333333333331</v>
      </c>
      <c r="D28" s="24" t="s">
        <v>112</v>
      </c>
      <c r="E28" s="96">
        <v>43180</v>
      </c>
      <c r="F28" s="24" t="s">
        <v>944</v>
      </c>
      <c r="G28" s="24" t="s">
        <v>945</v>
      </c>
      <c r="H28" s="153">
        <v>29.893587499999999</v>
      </c>
      <c r="I28" s="30"/>
      <c r="J28" s="24" t="s">
        <v>132</v>
      </c>
      <c r="K28" s="96">
        <v>43180</v>
      </c>
      <c r="L28" s="56" t="s">
        <v>944</v>
      </c>
      <c r="M28" s="24" t="s">
        <v>946</v>
      </c>
      <c r="N28" s="197">
        <v>38.723716781779601</v>
      </c>
    </row>
    <row r="29" spans="1:14" s="12" customFormat="1" x14ac:dyDescent="0.25">
      <c r="A29" s="24">
        <v>50</v>
      </c>
      <c r="B29" s="24" t="s">
        <v>1117</v>
      </c>
      <c r="C29" s="60">
        <v>0.33333333333333331</v>
      </c>
      <c r="D29" s="24" t="s">
        <v>118</v>
      </c>
      <c r="E29" s="96">
        <v>43180</v>
      </c>
      <c r="F29" s="24" t="s">
        <v>944</v>
      </c>
      <c r="G29" s="24" t="s">
        <v>947</v>
      </c>
      <c r="H29" s="153">
        <v>26.941115100000001</v>
      </c>
      <c r="I29" s="30"/>
      <c r="J29" s="24" t="s">
        <v>136</v>
      </c>
      <c r="K29" s="96">
        <v>43180</v>
      </c>
      <c r="L29" s="56" t="s">
        <v>944</v>
      </c>
      <c r="M29" s="24" t="s">
        <v>948</v>
      </c>
      <c r="N29" s="197">
        <v>42.658692179713903</v>
      </c>
    </row>
    <row r="30" spans="1:14" s="12" customFormat="1" x14ac:dyDescent="0.25">
      <c r="A30" s="41">
        <v>50</v>
      </c>
      <c r="B30" s="41" t="s">
        <v>1117</v>
      </c>
      <c r="C30" s="61">
        <v>0.33333333333333331</v>
      </c>
      <c r="D30" s="41" t="s">
        <v>124</v>
      </c>
      <c r="E30" s="195">
        <v>43180</v>
      </c>
      <c r="F30" s="41" t="s">
        <v>944</v>
      </c>
      <c r="G30" s="41" t="s">
        <v>949</v>
      </c>
      <c r="H30" s="196">
        <v>27.125365599999999</v>
      </c>
      <c r="I30" s="30"/>
      <c r="J30" s="41" t="s">
        <v>141</v>
      </c>
      <c r="K30" s="195">
        <v>43180</v>
      </c>
      <c r="L30" s="58" t="s">
        <v>944</v>
      </c>
      <c r="M30" s="41" t="s">
        <v>950</v>
      </c>
      <c r="N30" s="198">
        <v>51.0862793954227</v>
      </c>
    </row>
    <row r="31" spans="1:14" s="12" customFormat="1" x14ac:dyDescent="0.25">
      <c r="A31" s="24">
        <v>50</v>
      </c>
      <c r="B31" s="24" t="s">
        <v>1118</v>
      </c>
      <c r="C31" s="24">
        <v>0.5</v>
      </c>
      <c r="D31" s="24" t="s">
        <v>129</v>
      </c>
      <c r="E31" s="96">
        <v>43180</v>
      </c>
      <c r="F31" s="24" t="s">
        <v>820</v>
      </c>
      <c r="G31" s="24" t="s">
        <v>951</v>
      </c>
      <c r="H31" s="153">
        <v>28.683482000000001</v>
      </c>
      <c r="I31" s="30"/>
      <c r="J31" s="24" t="s">
        <v>147</v>
      </c>
      <c r="K31" s="96">
        <v>43180</v>
      </c>
      <c r="L31" s="56" t="s">
        <v>820</v>
      </c>
      <c r="M31" s="24" t="s">
        <v>952</v>
      </c>
      <c r="N31" s="197">
        <v>39.192515480289401</v>
      </c>
    </row>
    <row r="32" spans="1:14" s="12" customFormat="1" x14ac:dyDescent="0.25">
      <c r="A32" s="24">
        <v>50</v>
      </c>
      <c r="B32" s="24" t="s">
        <v>1118</v>
      </c>
      <c r="C32" s="24">
        <v>0.5</v>
      </c>
      <c r="D32" s="24" t="s">
        <v>134</v>
      </c>
      <c r="E32" s="96">
        <v>43180</v>
      </c>
      <c r="F32" s="24" t="s">
        <v>820</v>
      </c>
      <c r="G32" s="24" t="s">
        <v>953</v>
      </c>
      <c r="H32" s="153">
        <v>29.299240300000001</v>
      </c>
      <c r="I32" s="30"/>
      <c r="J32" s="24" t="s">
        <v>152</v>
      </c>
      <c r="K32" s="96">
        <v>43180</v>
      </c>
      <c r="L32" s="56" t="s">
        <v>820</v>
      </c>
      <c r="M32" s="24" t="s">
        <v>954</v>
      </c>
      <c r="N32" s="197">
        <v>27.810264784382401</v>
      </c>
    </row>
    <row r="33" spans="1:14" s="12" customFormat="1" x14ac:dyDescent="0.25">
      <c r="A33" s="41">
        <v>50</v>
      </c>
      <c r="B33" s="41" t="s">
        <v>1118</v>
      </c>
      <c r="C33" s="41">
        <v>0.5</v>
      </c>
      <c r="D33" s="41" t="s">
        <v>139</v>
      </c>
      <c r="E33" s="195">
        <v>43180</v>
      </c>
      <c r="F33" s="41" t="s">
        <v>820</v>
      </c>
      <c r="G33" s="41" t="s">
        <v>955</v>
      </c>
      <c r="H33" s="196">
        <v>21.194323799999999</v>
      </c>
      <c r="I33" s="30"/>
      <c r="J33" s="41" t="s">
        <v>157</v>
      </c>
      <c r="K33" s="195">
        <v>43180</v>
      </c>
      <c r="L33" s="58" t="s">
        <v>820</v>
      </c>
      <c r="M33" s="41" t="s">
        <v>956</v>
      </c>
      <c r="N33" s="198">
        <v>36.006288651839803</v>
      </c>
    </row>
    <row r="34" spans="1:14" s="12" customFormat="1" x14ac:dyDescent="0.25">
      <c r="A34" s="24">
        <v>50</v>
      </c>
      <c r="B34" s="24" t="s">
        <v>1119</v>
      </c>
      <c r="C34" s="24">
        <v>1</v>
      </c>
      <c r="D34" s="24" t="s">
        <v>144</v>
      </c>
      <c r="E34" s="96">
        <v>43180</v>
      </c>
      <c r="F34" s="24" t="s">
        <v>957</v>
      </c>
      <c r="G34" s="24" t="s">
        <v>958</v>
      </c>
      <c r="H34" s="153">
        <v>19.0620616</v>
      </c>
      <c r="I34" s="30"/>
      <c r="J34" s="24" t="s">
        <v>163</v>
      </c>
      <c r="K34" s="96">
        <v>43180</v>
      </c>
      <c r="L34" s="56" t="s">
        <v>957</v>
      </c>
      <c r="M34" s="24" t="s">
        <v>959</v>
      </c>
      <c r="N34" s="197">
        <v>18.0298595882042</v>
      </c>
    </row>
    <row r="35" spans="1:14" s="12" customFormat="1" x14ac:dyDescent="0.25">
      <c r="A35" s="24">
        <v>50</v>
      </c>
      <c r="B35" s="24" t="s">
        <v>1119</v>
      </c>
      <c r="C35" s="24">
        <v>1</v>
      </c>
      <c r="D35" s="24" t="s">
        <v>150</v>
      </c>
      <c r="E35" s="96">
        <v>43180</v>
      </c>
      <c r="F35" s="24" t="s">
        <v>957</v>
      </c>
      <c r="G35" s="24" t="s">
        <v>960</v>
      </c>
      <c r="H35" s="153">
        <v>17.4675555</v>
      </c>
      <c r="I35" s="30"/>
      <c r="J35" s="24" t="s">
        <v>169</v>
      </c>
      <c r="K35" s="96">
        <v>43180</v>
      </c>
      <c r="L35" s="56" t="s">
        <v>957</v>
      </c>
      <c r="M35" s="24" t="s">
        <v>961</v>
      </c>
      <c r="N35" s="197">
        <v>21.9007477400353</v>
      </c>
    </row>
    <row r="36" spans="1:14" s="12" customFormat="1" x14ac:dyDescent="0.25">
      <c r="A36" s="41">
        <v>50</v>
      </c>
      <c r="B36" s="41" t="s">
        <v>1119</v>
      </c>
      <c r="C36" s="41">
        <v>1</v>
      </c>
      <c r="D36" s="41" t="s">
        <v>155</v>
      </c>
      <c r="E36" s="195">
        <v>43180</v>
      </c>
      <c r="F36" s="41" t="s">
        <v>957</v>
      </c>
      <c r="G36" s="41" t="s">
        <v>962</v>
      </c>
      <c r="H36" s="196">
        <v>15.2180906</v>
      </c>
      <c r="I36" s="30"/>
      <c r="J36" s="41" t="s">
        <v>174</v>
      </c>
      <c r="K36" s="195">
        <v>43180</v>
      </c>
      <c r="L36" s="58" t="s">
        <v>957</v>
      </c>
      <c r="M36" s="41" t="s">
        <v>963</v>
      </c>
      <c r="N36" s="198">
        <v>24.230494515575099</v>
      </c>
    </row>
    <row r="37" spans="1:14" s="12" customFormat="1" x14ac:dyDescent="0.25">
      <c r="A37" s="24">
        <v>50</v>
      </c>
      <c r="B37" s="24" t="s">
        <v>1120</v>
      </c>
      <c r="C37" s="24">
        <v>2</v>
      </c>
      <c r="D37" s="24" t="s">
        <v>160</v>
      </c>
      <c r="E37" s="96">
        <v>43180</v>
      </c>
      <c r="F37" s="24" t="s">
        <v>294</v>
      </c>
      <c r="G37" s="24" t="s">
        <v>964</v>
      </c>
      <c r="H37" s="153">
        <v>12.8842692</v>
      </c>
      <c r="I37" s="30"/>
      <c r="J37" s="24" t="s">
        <v>180</v>
      </c>
      <c r="K37" s="96">
        <v>43180</v>
      </c>
      <c r="L37" s="56" t="s">
        <v>294</v>
      </c>
      <c r="M37" s="24" t="s">
        <v>965</v>
      </c>
      <c r="N37" s="197">
        <v>15.2922565552162</v>
      </c>
    </row>
    <row r="38" spans="1:14" s="12" customFormat="1" x14ac:dyDescent="0.25">
      <c r="A38" s="24">
        <v>50</v>
      </c>
      <c r="B38" s="24" t="s">
        <v>1120</v>
      </c>
      <c r="C38" s="24">
        <v>2</v>
      </c>
      <c r="D38" s="24" t="s">
        <v>166</v>
      </c>
      <c r="E38" s="96">
        <v>43180</v>
      </c>
      <c r="F38" s="24" t="s">
        <v>294</v>
      </c>
      <c r="G38" s="24" t="s">
        <v>966</v>
      </c>
      <c r="H38" s="177">
        <v>6.9206329699999998</v>
      </c>
      <c r="I38" s="152"/>
      <c r="J38" s="24" t="s">
        <v>186</v>
      </c>
      <c r="K38" s="96">
        <v>43180</v>
      </c>
      <c r="L38" s="56" t="s">
        <v>294</v>
      </c>
      <c r="M38" s="24" t="s">
        <v>967</v>
      </c>
      <c r="N38" s="93">
        <v>9.7505246212885108</v>
      </c>
    </row>
    <row r="39" spans="1:14" s="12" customFormat="1" x14ac:dyDescent="0.25">
      <c r="A39" s="41">
        <v>50</v>
      </c>
      <c r="B39" s="41" t="s">
        <v>1120</v>
      </c>
      <c r="C39" s="41">
        <v>2</v>
      </c>
      <c r="D39" s="41" t="s">
        <v>172</v>
      </c>
      <c r="E39" s="195">
        <v>43180</v>
      </c>
      <c r="F39" s="41" t="s">
        <v>294</v>
      </c>
      <c r="G39" s="41" t="s">
        <v>968</v>
      </c>
      <c r="H39" s="196">
        <v>10.5178735</v>
      </c>
      <c r="I39" s="30"/>
      <c r="J39" s="41" t="s">
        <v>192</v>
      </c>
      <c r="K39" s="195">
        <v>43180</v>
      </c>
      <c r="L39" s="58" t="s">
        <v>294</v>
      </c>
      <c r="M39" s="41" t="s">
        <v>969</v>
      </c>
      <c r="N39" s="201">
        <v>9.9345928313665706</v>
      </c>
    </row>
    <row r="40" spans="1:14" s="12" customFormat="1" x14ac:dyDescent="0.25">
      <c r="A40" s="24">
        <v>50</v>
      </c>
      <c r="B40" s="24" t="s">
        <v>1121</v>
      </c>
      <c r="C40" s="24">
        <v>4</v>
      </c>
      <c r="D40" s="24" t="s">
        <v>177</v>
      </c>
      <c r="E40" s="96">
        <v>43180</v>
      </c>
      <c r="F40" s="24" t="s">
        <v>970</v>
      </c>
      <c r="G40" s="24" t="s">
        <v>971</v>
      </c>
      <c r="H40" s="202">
        <v>4.066535</v>
      </c>
      <c r="I40" s="203"/>
      <c r="J40" s="24" t="s">
        <v>198</v>
      </c>
      <c r="K40" s="96">
        <v>43180</v>
      </c>
      <c r="L40" s="56" t="s">
        <v>970</v>
      </c>
      <c r="M40" s="24" t="s">
        <v>972</v>
      </c>
      <c r="N40" s="170">
        <v>4.2197144237281803</v>
      </c>
    </row>
    <row r="41" spans="1:14" s="12" customFormat="1" x14ac:dyDescent="0.25">
      <c r="A41" s="24">
        <v>50</v>
      </c>
      <c r="B41" s="24" t="s">
        <v>1121</v>
      </c>
      <c r="C41" s="24">
        <v>4</v>
      </c>
      <c r="D41" s="24" t="s">
        <v>183</v>
      </c>
      <c r="E41" s="96">
        <v>43180</v>
      </c>
      <c r="F41" s="24" t="s">
        <v>970</v>
      </c>
      <c r="G41" s="24" t="s">
        <v>973</v>
      </c>
      <c r="H41" s="202">
        <v>4.71773037</v>
      </c>
      <c r="I41" s="203"/>
      <c r="J41" s="24" t="s">
        <v>204</v>
      </c>
      <c r="K41" s="96">
        <v>43180</v>
      </c>
      <c r="L41" s="56" t="s">
        <v>970</v>
      </c>
      <c r="M41" s="24" t="s">
        <v>974</v>
      </c>
      <c r="N41" s="170">
        <v>4.3547264670991597</v>
      </c>
    </row>
    <row r="42" spans="1:14" s="12" customFormat="1" x14ac:dyDescent="0.25">
      <c r="A42" s="41">
        <v>50</v>
      </c>
      <c r="B42" s="41" t="s">
        <v>1121</v>
      </c>
      <c r="C42" s="41">
        <v>4</v>
      </c>
      <c r="D42" s="41" t="s">
        <v>189</v>
      </c>
      <c r="E42" s="195">
        <v>43180</v>
      </c>
      <c r="F42" s="41" t="s">
        <v>970</v>
      </c>
      <c r="G42" s="41" t="s">
        <v>975</v>
      </c>
      <c r="H42" s="204">
        <v>5.5062914999999997</v>
      </c>
      <c r="I42" s="152"/>
      <c r="J42" s="41" t="s">
        <v>210</v>
      </c>
      <c r="K42" s="195">
        <v>43180</v>
      </c>
      <c r="L42" s="58" t="s">
        <v>970</v>
      </c>
      <c r="M42" s="41" t="s">
        <v>976</v>
      </c>
      <c r="N42" s="205" t="s">
        <v>977</v>
      </c>
    </row>
    <row r="43" spans="1:14" s="12" customFormat="1" x14ac:dyDescent="0.25">
      <c r="A43" s="24">
        <v>50</v>
      </c>
      <c r="B43" s="24" t="s">
        <v>1122</v>
      </c>
      <c r="C43" s="24">
        <v>8</v>
      </c>
      <c r="D43" s="24" t="s">
        <v>195</v>
      </c>
      <c r="E43" s="96">
        <v>43180</v>
      </c>
      <c r="F43" s="24" t="s">
        <v>978</v>
      </c>
      <c r="G43" s="24" t="s">
        <v>979</v>
      </c>
      <c r="H43" s="153">
        <v>17.773281799999999</v>
      </c>
      <c r="I43" s="30"/>
      <c r="J43" s="24" t="s">
        <v>216</v>
      </c>
      <c r="K43" s="96">
        <v>43180</v>
      </c>
      <c r="L43" s="56" t="s">
        <v>978</v>
      </c>
      <c r="M43" s="24" t="s">
        <v>980</v>
      </c>
      <c r="N43" s="163" t="s">
        <v>977</v>
      </c>
    </row>
    <row r="44" spans="1:14" s="12" customFormat="1" x14ac:dyDescent="0.25">
      <c r="A44" s="24">
        <v>50</v>
      </c>
      <c r="B44" s="24" t="s">
        <v>1122</v>
      </c>
      <c r="C44" s="24">
        <v>8</v>
      </c>
      <c r="D44" s="24" t="s">
        <v>201</v>
      </c>
      <c r="E44" s="96">
        <v>43180</v>
      </c>
      <c r="F44" s="24" t="s">
        <v>978</v>
      </c>
      <c r="G44" s="24" t="s">
        <v>981</v>
      </c>
      <c r="H44" s="177">
        <v>5.4769659400000004</v>
      </c>
      <c r="I44" s="152"/>
      <c r="J44" s="24" t="s">
        <v>221</v>
      </c>
      <c r="K44" s="96">
        <v>43180</v>
      </c>
      <c r="L44" s="56" t="s">
        <v>978</v>
      </c>
      <c r="M44" s="24" t="s">
        <v>982</v>
      </c>
      <c r="N44" s="163" t="s">
        <v>977</v>
      </c>
    </row>
    <row r="45" spans="1:14" s="12" customFormat="1" x14ac:dyDescent="0.25">
      <c r="A45" s="41">
        <v>50</v>
      </c>
      <c r="B45" s="41" t="s">
        <v>1122</v>
      </c>
      <c r="C45" s="41">
        <v>8</v>
      </c>
      <c r="D45" s="41" t="s">
        <v>207</v>
      </c>
      <c r="E45" s="195">
        <v>43180</v>
      </c>
      <c r="F45" s="41" t="s">
        <v>978</v>
      </c>
      <c r="G45" s="41" t="s">
        <v>983</v>
      </c>
      <c r="H45" s="206">
        <v>4.6762787299999999</v>
      </c>
      <c r="I45" s="203"/>
      <c r="J45" s="41" t="s">
        <v>226</v>
      </c>
      <c r="K45" s="195">
        <v>43180</v>
      </c>
      <c r="L45" s="58" t="s">
        <v>978</v>
      </c>
      <c r="M45" s="41" t="s">
        <v>984</v>
      </c>
      <c r="N45" s="207" t="s">
        <v>467</v>
      </c>
    </row>
    <row r="46" spans="1:14" s="12" customFormat="1" x14ac:dyDescent="0.25">
      <c r="A46" s="24">
        <v>50</v>
      </c>
      <c r="B46" s="24" t="s">
        <v>1123</v>
      </c>
      <c r="C46" s="24">
        <v>12</v>
      </c>
      <c r="D46" s="24" t="s">
        <v>213</v>
      </c>
      <c r="E46" s="96">
        <v>43181</v>
      </c>
      <c r="F46" s="24" t="s">
        <v>985</v>
      </c>
      <c r="G46" s="24" t="s">
        <v>986</v>
      </c>
      <c r="H46" s="202">
        <v>3.2500718900000001</v>
      </c>
      <c r="I46" s="203"/>
      <c r="J46" s="24" t="s">
        <v>232</v>
      </c>
      <c r="K46" s="96">
        <v>43181</v>
      </c>
      <c r="L46" s="56" t="s">
        <v>985</v>
      </c>
      <c r="M46" s="24" t="s">
        <v>987</v>
      </c>
      <c r="N46" s="174" t="s">
        <v>467</v>
      </c>
    </row>
    <row r="47" spans="1:14" s="12" customFormat="1" x14ac:dyDescent="0.25">
      <c r="A47" s="24">
        <v>50</v>
      </c>
      <c r="B47" s="24" t="s">
        <v>1123</v>
      </c>
      <c r="C47" s="24">
        <v>12</v>
      </c>
      <c r="D47" s="24" t="s">
        <v>218</v>
      </c>
      <c r="E47" s="96">
        <v>43181</v>
      </c>
      <c r="F47" s="24" t="s">
        <v>985</v>
      </c>
      <c r="G47" s="24" t="s">
        <v>988</v>
      </c>
      <c r="H47" s="202">
        <v>3.6349741299999998</v>
      </c>
      <c r="I47" s="203"/>
      <c r="J47" s="24" t="s">
        <v>238</v>
      </c>
      <c r="K47" s="96">
        <v>43181</v>
      </c>
      <c r="L47" s="56" t="s">
        <v>985</v>
      </c>
      <c r="M47" s="24" t="s">
        <v>989</v>
      </c>
      <c r="N47" s="94" t="s">
        <v>977</v>
      </c>
    </row>
    <row r="48" spans="1:14" s="12" customFormat="1" x14ac:dyDescent="0.25">
      <c r="A48" s="41">
        <v>50</v>
      </c>
      <c r="B48" s="41" t="s">
        <v>1123</v>
      </c>
      <c r="C48" s="41">
        <v>12</v>
      </c>
      <c r="D48" s="41" t="s">
        <v>223</v>
      </c>
      <c r="E48" s="195">
        <v>43181</v>
      </c>
      <c r="F48" s="41" t="s">
        <v>985</v>
      </c>
      <c r="G48" s="41" t="s">
        <v>990</v>
      </c>
      <c r="H48" s="204">
        <v>5.8291545100000004</v>
      </c>
      <c r="I48" s="152"/>
      <c r="J48" s="41" t="s">
        <v>242</v>
      </c>
      <c r="K48" s="195">
        <v>43181</v>
      </c>
      <c r="L48" s="58" t="s">
        <v>985</v>
      </c>
      <c r="M48" s="41" t="s">
        <v>991</v>
      </c>
      <c r="N48" s="207" t="s">
        <v>467</v>
      </c>
    </row>
    <row r="49" spans="1:14" s="12" customFormat="1" x14ac:dyDescent="0.25">
      <c r="A49" s="24">
        <v>50</v>
      </c>
      <c r="B49" s="24" t="s">
        <v>1124</v>
      </c>
      <c r="C49" s="24">
        <v>24</v>
      </c>
      <c r="D49" s="24" t="s">
        <v>229</v>
      </c>
      <c r="E49" s="96">
        <v>43181</v>
      </c>
      <c r="F49" s="24" t="s">
        <v>992</v>
      </c>
      <c r="G49" s="24" t="s">
        <v>993</v>
      </c>
      <c r="H49" s="177">
        <v>5.0164134499999999</v>
      </c>
      <c r="I49" s="152"/>
      <c r="J49" s="24" t="s">
        <v>247</v>
      </c>
      <c r="K49" s="96">
        <v>43181</v>
      </c>
      <c r="L49" s="56" t="s">
        <v>992</v>
      </c>
      <c r="M49" s="24" t="s">
        <v>994</v>
      </c>
      <c r="N49" s="174" t="s">
        <v>467</v>
      </c>
    </row>
    <row r="50" spans="1:14" s="12" customFormat="1" x14ac:dyDescent="0.25">
      <c r="A50" s="24">
        <v>50</v>
      </c>
      <c r="B50" s="24" t="s">
        <v>1124</v>
      </c>
      <c r="C50" s="24">
        <v>24</v>
      </c>
      <c r="D50" s="24" t="s">
        <v>235</v>
      </c>
      <c r="E50" s="96">
        <v>43181</v>
      </c>
      <c r="F50" s="24" t="s">
        <v>992</v>
      </c>
      <c r="G50" s="24" t="s">
        <v>995</v>
      </c>
      <c r="H50" s="202">
        <v>4.6143347300000004</v>
      </c>
      <c r="I50" s="203"/>
      <c r="J50" s="24" t="s">
        <v>253</v>
      </c>
      <c r="K50" s="96">
        <v>43181</v>
      </c>
      <c r="L50" s="56" t="s">
        <v>992</v>
      </c>
      <c r="M50" s="24" t="s">
        <v>996</v>
      </c>
      <c r="N50" s="153" t="s">
        <v>467</v>
      </c>
    </row>
    <row r="51" spans="1:14" s="12" customFormat="1" x14ac:dyDescent="0.25">
      <c r="A51" s="41">
        <v>50</v>
      </c>
      <c r="B51" s="41" t="s">
        <v>1124</v>
      </c>
      <c r="C51" s="41">
        <v>24</v>
      </c>
      <c r="D51" s="41" t="s">
        <v>240</v>
      </c>
      <c r="E51" s="195">
        <v>43181</v>
      </c>
      <c r="F51" s="41" t="s">
        <v>992</v>
      </c>
      <c r="G51" s="41" t="s">
        <v>997</v>
      </c>
      <c r="H51" s="196" t="s">
        <v>467</v>
      </c>
      <c r="I51" s="30"/>
      <c r="J51" s="41" t="s">
        <v>259</v>
      </c>
      <c r="K51" s="195">
        <v>43181</v>
      </c>
      <c r="L51" s="58" t="s">
        <v>992</v>
      </c>
      <c r="M51" s="41" t="s">
        <v>998</v>
      </c>
      <c r="N51" s="196" t="s">
        <v>467</v>
      </c>
    </row>
    <row r="52" spans="1:14" s="12" customFormat="1" x14ac:dyDescent="0.25">
      <c r="A52" s="24">
        <v>50</v>
      </c>
      <c r="B52" s="24" t="s">
        <v>1125</v>
      </c>
      <c r="C52" s="56">
        <v>48</v>
      </c>
      <c r="D52" s="24" t="s">
        <v>244</v>
      </c>
      <c r="E52" s="96">
        <v>43182</v>
      </c>
      <c r="F52" s="56" t="s">
        <v>992</v>
      </c>
      <c r="G52" s="24" t="s">
        <v>999</v>
      </c>
      <c r="H52" s="153" t="s">
        <v>467</v>
      </c>
      <c r="I52" s="30"/>
      <c r="J52" s="24" t="s">
        <v>265</v>
      </c>
      <c r="K52" s="96">
        <v>43182</v>
      </c>
      <c r="L52" s="56" t="s">
        <v>992</v>
      </c>
      <c r="M52" s="24" t="s">
        <v>1000</v>
      </c>
      <c r="N52" s="153" t="s">
        <v>467</v>
      </c>
    </row>
    <row r="53" spans="1:14" s="12" customFormat="1" x14ac:dyDescent="0.25">
      <c r="A53" s="24">
        <v>50</v>
      </c>
      <c r="B53" s="24" t="s">
        <v>1125</v>
      </c>
      <c r="C53" s="56">
        <v>48</v>
      </c>
      <c r="D53" s="24" t="s">
        <v>250</v>
      </c>
      <c r="E53" s="96">
        <v>43182</v>
      </c>
      <c r="F53" s="56" t="s">
        <v>992</v>
      </c>
      <c r="G53" s="24" t="s">
        <v>1001</v>
      </c>
      <c r="H53" s="153" t="s">
        <v>467</v>
      </c>
      <c r="I53" s="30"/>
      <c r="J53" s="24" t="s">
        <v>271</v>
      </c>
      <c r="K53" s="96">
        <v>43182</v>
      </c>
      <c r="L53" s="56" t="s">
        <v>992</v>
      </c>
      <c r="M53" s="24" t="s">
        <v>1002</v>
      </c>
      <c r="N53" s="153" t="s">
        <v>467</v>
      </c>
    </row>
    <row r="54" spans="1:14" s="12" customFormat="1" ht="18" x14ac:dyDescent="0.25">
      <c r="A54" s="36">
        <v>50</v>
      </c>
      <c r="B54" s="36" t="s">
        <v>1125</v>
      </c>
      <c r="C54" s="88">
        <v>48</v>
      </c>
      <c r="D54" s="36" t="s">
        <v>256</v>
      </c>
      <c r="E54" s="165">
        <v>43182</v>
      </c>
      <c r="F54" s="88" t="s">
        <v>992</v>
      </c>
      <c r="G54" s="36" t="s">
        <v>1003</v>
      </c>
      <c r="H54" s="166" t="s">
        <v>467</v>
      </c>
      <c r="I54" s="30"/>
      <c r="J54" s="36" t="s">
        <v>276</v>
      </c>
      <c r="K54" s="165">
        <v>43182</v>
      </c>
      <c r="L54" s="88" t="s">
        <v>992</v>
      </c>
      <c r="M54" s="36" t="s">
        <v>1004</v>
      </c>
      <c r="N54" s="208" t="s">
        <v>1005</v>
      </c>
    </row>
    <row r="55" spans="1:14" s="12" customFormat="1" x14ac:dyDescent="0.25">
      <c r="A55" s="24">
        <v>100</v>
      </c>
      <c r="B55" s="24" t="s">
        <v>29</v>
      </c>
      <c r="C55" s="24" t="s">
        <v>29</v>
      </c>
      <c r="D55" s="24" t="s">
        <v>262</v>
      </c>
      <c r="E55" s="96">
        <v>43180</v>
      </c>
      <c r="F55" s="24" t="s">
        <v>806</v>
      </c>
      <c r="G55" s="26" t="s">
        <v>1006</v>
      </c>
      <c r="H55" s="180" t="s">
        <v>977</v>
      </c>
      <c r="I55" s="49"/>
      <c r="J55" s="24" t="s">
        <v>281</v>
      </c>
      <c r="K55" s="96">
        <v>43180</v>
      </c>
      <c r="L55" s="87" t="s">
        <v>487</v>
      </c>
      <c r="M55" s="24" t="s">
        <v>1007</v>
      </c>
      <c r="N55" s="153" t="s">
        <v>467</v>
      </c>
    </row>
    <row r="56" spans="1:14" s="12" customFormat="1" x14ac:dyDescent="0.25">
      <c r="A56" s="24">
        <v>100</v>
      </c>
      <c r="B56" s="24" t="s">
        <v>29</v>
      </c>
      <c r="C56" s="24" t="s">
        <v>29</v>
      </c>
      <c r="D56" s="24" t="s">
        <v>268</v>
      </c>
      <c r="E56" s="96">
        <v>43180</v>
      </c>
      <c r="F56" s="24" t="s">
        <v>806</v>
      </c>
      <c r="G56" s="24" t="s">
        <v>1008</v>
      </c>
      <c r="H56" s="94" t="s">
        <v>467</v>
      </c>
      <c r="I56" s="49"/>
      <c r="J56" s="24" t="s">
        <v>286</v>
      </c>
      <c r="K56" s="96">
        <v>43180</v>
      </c>
      <c r="L56" s="87" t="s">
        <v>487</v>
      </c>
      <c r="M56" s="24" t="s">
        <v>1009</v>
      </c>
      <c r="N56" s="153" t="s">
        <v>467</v>
      </c>
    </row>
    <row r="57" spans="1:14" s="12" customFormat="1" x14ac:dyDescent="0.25">
      <c r="A57" s="41">
        <v>100</v>
      </c>
      <c r="B57" s="41" t="s">
        <v>29</v>
      </c>
      <c r="C57" s="41" t="s">
        <v>29</v>
      </c>
      <c r="D57" s="41" t="s">
        <v>274</v>
      </c>
      <c r="E57" s="195">
        <v>43180</v>
      </c>
      <c r="F57" s="41" t="s">
        <v>806</v>
      </c>
      <c r="G57" s="41" t="s">
        <v>1010</v>
      </c>
      <c r="H57" s="135" t="s">
        <v>977</v>
      </c>
      <c r="I57" s="49"/>
      <c r="J57" s="41" t="s">
        <v>290</v>
      </c>
      <c r="K57" s="195">
        <v>43180</v>
      </c>
      <c r="L57" s="209" t="s">
        <v>487</v>
      </c>
      <c r="M57" s="41" t="s">
        <v>1011</v>
      </c>
      <c r="N57" s="196" t="s">
        <v>467</v>
      </c>
    </row>
    <row r="58" spans="1:14" s="12" customFormat="1" x14ac:dyDescent="0.25">
      <c r="A58" s="24">
        <v>100</v>
      </c>
      <c r="B58" s="24" t="s">
        <v>1114</v>
      </c>
      <c r="C58" s="120">
        <v>8.3333333333333329E-2</v>
      </c>
      <c r="D58" s="24" t="s">
        <v>278</v>
      </c>
      <c r="E58" s="96">
        <v>43180</v>
      </c>
      <c r="F58" s="24" t="s">
        <v>792</v>
      </c>
      <c r="G58" s="24" t="s">
        <v>1012</v>
      </c>
      <c r="H58" s="176">
        <v>128.735074414699</v>
      </c>
      <c r="I58" s="148"/>
      <c r="J58" s="24" t="s">
        <v>296</v>
      </c>
      <c r="K58" s="96">
        <v>43180</v>
      </c>
      <c r="L58" s="24" t="s">
        <v>792</v>
      </c>
      <c r="M58" s="24" t="s">
        <v>1013</v>
      </c>
      <c r="N58" s="176">
        <v>118.59424027708801</v>
      </c>
    </row>
    <row r="59" spans="1:14" s="12" customFormat="1" x14ac:dyDescent="0.25">
      <c r="A59" s="24">
        <v>100</v>
      </c>
      <c r="B59" s="24" t="s">
        <v>1114</v>
      </c>
      <c r="C59" s="120">
        <v>8.3333333333333329E-2</v>
      </c>
      <c r="D59" s="24" t="s">
        <v>284</v>
      </c>
      <c r="E59" s="96">
        <v>43180</v>
      </c>
      <c r="F59" s="24" t="s">
        <v>792</v>
      </c>
      <c r="G59" s="24" t="s">
        <v>1014</v>
      </c>
      <c r="H59" s="197">
        <v>88.278919235314802</v>
      </c>
      <c r="I59" s="149"/>
      <c r="J59" s="24" t="s">
        <v>302</v>
      </c>
      <c r="K59" s="96">
        <v>43180</v>
      </c>
      <c r="L59" s="24" t="s">
        <v>792</v>
      </c>
      <c r="M59" s="24" t="s">
        <v>1015</v>
      </c>
      <c r="N59" s="197">
        <v>97.740547518388297</v>
      </c>
    </row>
    <row r="60" spans="1:14" s="12" customFormat="1" x14ac:dyDescent="0.25">
      <c r="A60" s="41">
        <v>100</v>
      </c>
      <c r="B60" s="41" t="s">
        <v>1114</v>
      </c>
      <c r="C60" s="121">
        <v>8.3333333333333329E-2</v>
      </c>
      <c r="D60" s="41" t="s">
        <v>288</v>
      </c>
      <c r="E60" s="195">
        <v>43180</v>
      </c>
      <c r="F60" s="41" t="s">
        <v>792</v>
      </c>
      <c r="G60" s="41" t="s">
        <v>1016</v>
      </c>
      <c r="H60" s="198">
        <v>75.971097582587902</v>
      </c>
      <c r="I60" s="149"/>
      <c r="J60" s="41" t="s">
        <v>307</v>
      </c>
      <c r="K60" s="195">
        <v>43180</v>
      </c>
      <c r="L60" s="41" t="s">
        <v>792</v>
      </c>
      <c r="M60" s="41" t="s">
        <v>1017</v>
      </c>
      <c r="N60" s="198">
        <v>88.908349044345997</v>
      </c>
    </row>
    <row r="61" spans="1:14" s="12" customFormat="1" x14ac:dyDescent="0.25">
      <c r="A61" s="24">
        <v>100</v>
      </c>
      <c r="B61" s="24" t="s">
        <v>1115</v>
      </c>
      <c r="C61" s="60">
        <v>0.16666666666666666</v>
      </c>
      <c r="D61" s="24" t="s">
        <v>293</v>
      </c>
      <c r="E61" s="96">
        <v>43180</v>
      </c>
      <c r="F61" s="24" t="s">
        <v>110</v>
      </c>
      <c r="G61" s="24" t="s">
        <v>1018</v>
      </c>
      <c r="H61" s="197">
        <v>95.267881841703399</v>
      </c>
      <c r="I61" s="149"/>
      <c r="J61" s="24" t="s">
        <v>313</v>
      </c>
      <c r="K61" s="96">
        <v>43180</v>
      </c>
      <c r="L61" s="56" t="s">
        <v>110</v>
      </c>
      <c r="M61" s="24" t="s">
        <v>1019</v>
      </c>
      <c r="N61" s="197">
        <v>78.244173030278901</v>
      </c>
    </row>
    <row r="62" spans="1:14" s="12" customFormat="1" x14ac:dyDescent="0.25">
      <c r="A62" s="24">
        <v>100</v>
      </c>
      <c r="B62" s="24" t="s">
        <v>1115</v>
      </c>
      <c r="C62" s="60">
        <v>0.16666666666666666</v>
      </c>
      <c r="D62" s="24" t="s">
        <v>299</v>
      </c>
      <c r="E62" s="96">
        <v>43180</v>
      </c>
      <c r="F62" s="24" t="s">
        <v>110</v>
      </c>
      <c r="G62" s="24" t="s">
        <v>1020</v>
      </c>
      <c r="H62" s="197">
        <v>84.8105441056302</v>
      </c>
      <c r="I62" s="149"/>
      <c r="J62" s="24" t="s">
        <v>318</v>
      </c>
      <c r="K62" s="96">
        <v>43180</v>
      </c>
      <c r="L62" s="56" t="s">
        <v>110</v>
      </c>
      <c r="M62" s="24" t="s">
        <v>1021</v>
      </c>
      <c r="N62" s="197">
        <v>75.938432371783193</v>
      </c>
    </row>
    <row r="63" spans="1:14" s="12" customFormat="1" x14ac:dyDescent="0.25">
      <c r="A63" s="41">
        <v>100</v>
      </c>
      <c r="B63" s="41" t="s">
        <v>1115</v>
      </c>
      <c r="C63" s="61">
        <v>0.16666666666666666</v>
      </c>
      <c r="D63" s="41" t="s">
        <v>305</v>
      </c>
      <c r="E63" s="195">
        <v>43180</v>
      </c>
      <c r="F63" s="41" t="s">
        <v>110</v>
      </c>
      <c r="G63" s="41" t="s">
        <v>1022</v>
      </c>
      <c r="H63" s="198">
        <v>87.930185016914095</v>
      </c>
      <c r="I63" s="149"/>
      <c r="J63" s="41" t="s">
        <v>324</v>
      </c>
      <c r="K63" s="195">
        <v>43180</v>
      </c>
      <c r="L63" s="58" t="s">
        <v>110</v>
      </c>
      <c r="M63" s="41" t="s">
        <v>1023</v>
      </c>
      <c r="N63" s="198">
        <v>74.053482334520695</v>
      </c>
    </row>
    <row r="64" spans="1:14" s="12" customFormat="1" x14ac:dyDescent="0.25">
      <c r="A64" s="24">
        <v>100</v>
      </c>
      <c r="B64" s="24" t="s">
        <v>1116</v>
      </c>
      <c r="C64" s="24">
        <v>0.25</v>
      </c>
      <c r="D64" s="24" t="s">
        <v>310</v>
      </c>
      <c r="E64" s="96">
        <v>43180</v>
      </c>
      <c r="F64" s="24" t="s">
        <v>1024</v>
      </c>
      <c r="G64" s="24" t="s">
        <v>1025</v>
      </c>
      <c r="H64" s="197">
        <v>58.605006571501498</v>
      </c>
      <c r="I64" s="149"/>
      <c r="J64" s="24" t="s">
        <v>329</v>
      </c>
      <c r="K64" s="96">
        <v>43180</v>
      </c>
      <c r="L64" s="56" t="s">
        <v>1024</v>
      </c>
      <c r="M64" s="24" t="s">
        <v>1026</v>
      </c>
      <c r="N64" s="197">
        <v>73.842232071155294</v>
      </c>
    </row>
    <row r="65" spans="1:14" s="12" customFormat="1" x14ac:dyDescent="0.25">
      <c r="A65" s="24">
        <v>100</v>
      </c>
      <c r="B65" s="24" t="s">
        <v>1116</v>
      </c>
      <c r="C65" s="24">
        <v>0.25</v>
      </c>
      <c r="D65" s="24" t="s">
        <v>316</v>
      </c>
      <c r="E65" s="96">
        <v>43180</v>
      </c>
      <c r="F65" s="24" t="s">
        <v>1024</v>
      </c>
      <c r="G65" s="24" t="s">
        <v>1027</v>
      </c>
      <c r="H65" s="197">
        <v>63.209710030365102</v>
      </c>
      <c r="I65" s="149"/>
      <c r="J65" s="24" t="s">
        <v>335</v>
      </c>
      <c r="K65" s="96">
        <v>43180</v>
      </c>
      <c r="L65" s="56" t="s">
        <v>1024</v>
      </c>
      <c r="M65" s="24" t="s">
        <v>1028</v>
      </c>
      <c r="N65" s="197">
        <v>75.714607420252094</v>
      </c>
    </row>
    <row r="66" spans="1:14" s="12" customFormat="1" x14ac:dyDescent="0.25">
      <c r="A66" s="41">
        <v>100</v>
      </c>
      <c r="B66" s="41" t="s">
        <v>1116</v>
      </c>
      <c r="C66" s="41">
        <v>0.25</v>
      </c>
      <c r="D66" s="41" t="s">
        <v>321</v>
      </c>
      <c r="E66" s="195">
        <v>43180</v>
      </c>
      <c r="F66" s="41" t="s">
        <v>1024</v>
      </c>
      <c r="G66" s="41" t="s">
        <v>1029</v>
      </c>
      <c r="H66" s="198">
        <v>58.891805263328799</v>
      </c>
      <c r="I66" s="149"/>
      <c r="J66" s="41" t="s">
        <v>340</v>
      </c>
      <c r="K66" s="195">
        <v>43180</v>
      </c>
      <c r="L66" s="58" t="s">
        <v>1024</v>
      </c>
      <c r="M66" s="41" t="s">
        <v>1030</v>
      </c>
      <c r="N66" s="198">
        <v>65.9329690083635</v>
      </c>
    </row>
    <row r="67" spans="1:14" s="12" customFormat="1" ht="13.15" customHeight="1" x14ac:dyDescent="0.25">
      <c r="A67" s="24">
        <v>100</v>
      </c>
      <c r="B67" s="24" t="s">
        <v>1117</v>
      </c>
      <c r="C67" s="60">
        <v>0.33333333333333331</v>
      </c>
      <c r="D67" s="24" t="s">
        <v>327</v>
      </c>
      <c r="E67" s="96">
        <v>43180</v>
      </c>
      <c r="F67" s="24" t="s">
        <v>754</v>
      </c>
      <c r="G67" s="24" t="s">
        <v>1031</v>
      </c>
      <c r="H67" s="197">
        <v>64.767334035515901</v>
      </c>
      <c r="I67" s="149"/>
      <c r="J67" s="24" t="s">
        <v>345</v>
      </c>
      <c r="K67" s="96">
        <v>43180</v>
      </c>
      <c r="L67" s="56" t="s">
        <v>754</v>
      </c>
      <c r="M67" s="24" t="s">
        <v>1032</v>
      </c>
      <c r="N67" s="197">
        <v>68.633832975041997</v>
      </c>
    </row>
    <row r="68" spans="1:14" s="12" customFormat="1" x14ac:dyDescent="0.25">
      <c r="A68" s="24">
        <v>100</v>
      </c>
      <c r="B68" s="24" t="s">
        <v>1117</v>
      </c>
      <c r="C68" s="60">
        <v>0.33333333333333331</v>
      </c>
      <c r="D68" s="24" t="s">
        <v>332</v>
      </c>
      <c r="E68" s="96">
        <v>43180</v>
      </c>
      <c r="F68" s="24" t="s">
        <v>754</v>
      </c>
      <c r="G68" s="24" t="s">
        <v>1033</v>
      </c>
      <c r="H68" s="197">
        <v>68.196607494912797</v>
      </c>
      <c r="I68" s="149"/>
      <c r="J68" s="24" t="s">
        <v>350</v>
      </c>
      <c r="K68" s="96">
        <v>43180</v>
      </c>
      <c r="L68" s="56" t="s">
        <v>754</v>
      </c>
      <c r="M68" s="24" t="s">
        <v>1034</v>
      </c>
      <c r="N68" s="197">
        <v>68.554883737336695</v>
      </c>
    </row>
    <row r="69" spans="1:14" s="12" customFormat="1" x14ac:dyDescent="0.25">
      <c r="A69" s="41">
        <v>100</v>
      </c>
      <c r="B69" s="41" t="s">
        <v>1117</v>
      </c>
      <c r="C69" s="61">
        <v>0.33333333333333331</v>
      </c>
      <c r="D69" s="41" t="s">
        <v>337</v>
      </c>
      <c r="E69" s="195">
        <v>43180</v>
      </c>
      <c r="F69" s="41" t="s">
        <v>754</v>
      </c>
      <c r="G69" s="41" t="s">
        <v>1035</v>
      </c>
      <c r="H69" s="198">
        <v>47.9038558717236</v>
      </c>
      <c r="I69" s="149"/>
      <c r="J69" s="41" t="s">
        <v>356</v>
      </c>
      <c r="K69" s="195">
        <v>43180</v>
      </c>
      <c r="L69" s="58" t="s">
        <v>754</v>
      </c>
      <c r="M69" s="41" t="s">
        <v>1036</v>
      </c>
      <c r="N69" s="198">
        <v>62.0170744969993</v>
      </c>
    </row>
    <row r="70" spans="1:14" s="12" customFormat="1" x14ac:dyDescent="0.25">
      <c r="A70" s="24">
        <v>100</v>
      </c>
      <c r="B70" s="24" t="s">
        <v>1118</v>
      </c>
      <c r="C70" s="24">
        <v>0.5</v>
      </c>
      <c r="D70" s="24" t="s">
        <v>342</v>
      </c>
      <c r="E70" s="96">
        <v>43180</v>
      </c>
      <c r="F70" s="24" t="s">
        <v>432</v>
      </c>
      <c r="G70" s="24" t="s">
        <v>1037</v>
      </c>
      <c r="H70" s="197">
        <v>51.855929578231802</v>
      </c>
      <c r="I70" s="149"/>
      <c r="J70" s="24" t="s">
        <v>362</v>
      </c>
      <c r="K70" s="96">
        <v>43180</v>
      </c>
      <c r="L70" s="56" t="s">
        <v>432</v>
      </c>
      <c r="M70" s="24" t="s">
        <v>1038</v>
      </c>
      <c r="N70" s="197">
        <v>61.1240638505909</v>
      </c>
    </row>
    <row r="71" spans="1:14" s="12" customFormat="1" x14ac:dyDescent="0.25">
      <c r="A71" s="24">
        <v>100</v>
      </c>
      <c r="B71" s="24" t="s">
        <v>1118</v>
      </c>
      <c r="C71" s="24">
        <v>0.5</v>
      </c>
      <c r="D71" s="24" t="s">
        <v>348</v>
      </c>
      <c r="E71" s="96">
        <v>43180</v>
      </c>
      <c r="F71" s="24" t="s">
        <v>432</v>
      </c>
      <c r="G71" s="24" t="s">
        <v>1039</v>
      </c>
      <c r="H71" s="197">
        <v>55.805640383546297</v>
      </c>
      <c r="I71" s="149"/>
      <c r="J71" s="24" t="s">
        <v>368</v>
      </c>
      <c r="K71" s="96">
        <v>43180</v>
      </c>
      <c r="L71" s="56" t="s">
        <v>432</v>
      </c>
      <c r="M71" s="24" t="s">
        <v>1040</v>
      </c>
      <c r="N71" s="197">
        <v>52.437545693751296</v>
      </c>
    </row>
    <row r="72" spans="1:14" s="12" customFormat="1" x14ac:dyDescent="0.25">
      <c r="A72" s="41">
        <v>100</v>
      </c>
      <c r="B72" s="41" t="s">
        <v>1118</v>
      </c>
      <c r="C72" s="41">
        <v>0.5</v>
      </c>
      <c r="D72" s="41" t="s">
        <v>353</v>
      </c>
      <c r="E72" s="195">
        <v>43180</v>
      </c>
      <c r="F72" s="41" t="s">
        <v>432</v>
      </c>
      <c r="G72" s="41" t="s">
        <v>1041</v>
      </c>
      <c r="H72" s="198">
        <v>42.175766976661698</v>
      </c>
      <c r="I72" s="149"/>
      <c r="J72" s="41" t="s">
        <v>372</v>
      </c>
      <c r="K72" s="195">
        <v>43180</v>
      </c>
      <c r="L72" s="58" t="s">
        <v>432</v>
      </c>
      <c r="M72" s="41" t="s">
        <v>1042</v>
      </c>
      <c r="N72" s="198">
        <v>54.2780712596727</v>
      </c>
    </row>
    <row r="73" spans="1:14" s="12" customFormat="1" x14ac:dyDescent="0.25">
      <c r="A73" s="24">
        <v>100</v>
      </c>
      <c r="B73" s="24" t="s">
        <v>1119</v>
      </c>
      <c r="C73" s="24">
        <v>1</v>
      </c>
      <c r="D73" s="24" t="s">
        <v>359</v>
      </c>
      <c r="E73" s="96">
        <v>43180</v>
      </c>
      <c r="F73" s="24" t="s">
        <v>1043</v>
      </c>
      <c r="G73" s="24" t="s">
        <v>1044</v>
      </c>
      <c r="H73" s="197">
        <v>39.075060344643198</v>
      </c>
      <c r="I73" s="149"/>
      <c r="J73" s="24" t="s">
        <v>378</v>
      </c>
      <c r="K73" s="96">
        <v>43180</v>
      </c>
      <c r="L73" s="56" t="s">
        <v>1043</v>
      </c>
      <c r="M73" s="24" t="s">
        <v>1045</v>
      </c>
      <c r="N73" s="197">
        <v>52.735214797965902</v>
      </c>
    </row>
    <row r="74" spans="1:14" s="12" customFormat="1" x14ac:dyDescent="0.25">
      <c r="A74" s="24">
        <v>100</v>
      </c>
      <c r="B74" s="24" t="s">
        <v>1119</v>
      </c>
      <c r="C74" s="24">
        <v>1</v>
      </c>
      <c r="D74" s="24" t="s">
        <v>365</v>
      </c>
      <c r="E74" s="96">
        <v>43180</v>
      </c>
      <c r="F74" s="24" t="s">
        <v>1043</v>
      </c>
      <c r="G74" s="24" t="s">
        <v>1046</v>
      </c>
      <c r="H74" s="197">
        <v>29.516903980095599</v>
      </c>
      <c r="I74" s="149"/>
      <c r="J74" s="24" t="s">
        <v>384</v>
      </c>
      <c r="K74" s="96">
        <v>43180</v>
      </c>
      <c r="L74" s="56" t="s">
        <v>1043</v>
      </c>
      <c r="M74" s="24" t="s">
        <v>1047</v>
      </c>
      <c r="N74" s="197">
        <v>34.708842368454299</v>
      </c>
    </row>
    <row r="75" spans="1:14" s="12" customFormat="1" x14ac:dyDescent="0.25">
      <c r="A75" s="41">
        <v>100</v>
      </c>
      <c r="B75" s="41" t="s">
        <v>1119</v>
      </c>
      <c r="C75" s="41">
        <v>1</v>
      </c>
      <c r="D75" s="41" t="s">
        <v>370</v>
      </c>
      <c r="E75" s="195">
        <v>43180</v>
      </c>
      <c r="F75" s="41" t="s">
        <v>1043</v>
      </c>
      <c r="G75" s="41" t="s">
        <v>1048</v>
      </c>
      <c r="H75" s="198">
        <v>31.151952537959801</v>
      </c>
      <c r="I75" s="149"/>
      <c r="J75" s="41" t="s">
        <v>389</v>
      </c>
      <c r="K75" s="195">
        <v>43180</v>
      </c>
      <c r="L75" s="58" t="s">
        <v>1043</v>
      </c>
      <c r="M75" s="41" t="s">
        <v>1049</v>
      </c>
      <c r="N75" s="198">
        <v>35.228508696752797</v>
      </c>
    </row>
    <row r="76" spans="1:14" s="12" customFormat="1" x14ac:dyDescent="0.25">
      <c r="A76" s="24">
        <v>100</v>
      </c>
      <c r="B76" s="24" t="s">
        <v>1120</v>
      </c>
      <c r="C76" s="24">
        <v>2</v>
      </c>
      <c r="D76" s="24" t="s">
        <v>375</v>
      </c>
      <c r="E76" s="96">
        <v>43180</v>
      </c>
      <c r="F76" s="24" t="s">
        <v>1050</v>
      </c>
      <c r="G76" s="24" t="s">
        <v>1051</v>
      </c>
      <c r="H76" s="197">
        <v>12.707104657552501</v>
      </c>
      <c r="I76" s="149"/>
      <c r="J76" s="24" t="s">
        <v>395</v>
      </c>
      <c r="K76" s="96">
        <v>43180</v>
      </c>
      <c r="L76" s="56" t="s">
        <v>1050</v>
      </c>
      <c r="M76" s="24" t="s">
        <v>1052</v>
      </c>
      <c r="N76" s="197">
        <v>14.9065469375718</v>
      </c>
    </row>
    <row r="77" spans="1:14" s="12" customFormat="1" x14ac:dyDescent="0.25">
      <c r="A77" s="24">
        <v>100</v>
      </c>
      <c r="B77" s="24" t="s">
        <v>1120</v>
      </c>
      <c r="C77" s="24">
        <v>2</v>
      </c>
      <c r="D77" s="24" t="s">
        <v>381</v>
      </c>
      <c r="E77" s="96">
        <v>43180</v>
      </c>
      <c r="F77" s="24" t="s">
        <v>1050</v>
      </c>
      <c r="G77" s="24" t="s">
        <v>1053</v>
      </c>
      <c r="H77" s="197">
        <v>17.1142772574525</v>
      </c>
      <c r="I77" s="149"/>
      <c r="J77" s="24" t="s">
        <v>401</v>
      </c>
      <c r="K77" s="96">
        <v>43180</v>
      </c>
      <c r="L77" s="56" t="s">
        <v>1050</v>
      </c>
      <c r="M77" s="24" t="s">
        <v>1054</v>
      </c>
      <c r="N77" s="197">
        <v>25.781998592498098</v>
      </c>
    </row>
    <row r="78" spans="1:14" s="12" customFormat="1" x14ac:dyDescent="0.25">
      <c r="A78" s="41">
        <v>100</v>
      </c>
      <c r="B78" s="41" t="s">
        <v>1120</v>
      </c>
      <c r="C78" s="41">
        <v>2</v>
      </c>
      <c r="D78" s="41" t="s">
        <v>387</v>
      </c>
      <c r="E78" s="195">
        <v>43180</v>
      </c>
      <c r="F78" s="41" t="s">
        <v>1050</v>
      </c>
      <c r="G78" s="41" t="s">
        <v>1055</v>
      </c>
      <c r="H78" s="198">
        <v>16.339557854497802</v>
      </c>
      <c r="I78" s="149"/>
      <c r="J78" s="41" t="s">
        <v>406</v>
      </c>
      <c r="K78" s="195">
        <v>43180</v>
      </c>
      <c r="L78" s="58" t="s">
        <v>1050</v>
      </c>
      <c r="M78" s="41" t="s">
        <v>1056</v>
      </c>
      <c r="N78" s="198">
        <v>28.325339256766799</v>
      </c>
    </row>
    <row r="79" spans="1:14" s="12" customFormat="1" x14ac:dyDescent="0.25">
      <c r="A79" s="24">
        <v>100</v>
      </c>
      <c r="B79" s="24" t="s">
        <v>1121</v>
      </c>
      <c r="C79" s="24">
        <v>4</v>
      </c>
      <c r="D79" s="24" t="s">
        <v>392</v>
      </c>
      <c r="E79" s="96">
        <v>43180</v>
      </c>
      <c r="F79" s="24" t="s">
        <v>1057</v>
      </c>
      <c r="G79" s="24" t="s">
        <v>1058</v>
      </c>
      <c r="H79" s="210">
        <v>7.2100068368880201</v>
      </c>
      <c r="I79" s="211"/>
      <c r="J79" s="24" t="s">
        <v>412</v>
      </c>
      <c r="K79" s="96">
        <v>43180</v>
      </c>
      <c r="L79" s="56" t="s">
        <v>1057</v>
      </c>
      <c r="M79" s="24" t="s">
        <v>1059</v>
      </c>
      <c r="N79" s="197">
        <v>11.620407713240301</v>
      </c>
    </row>
    <row r="80" spans="1:14" s="12" customFormat="1" x14ac:dyDescent="0.25">
      <c r="A80" s="24">
        <v>100</v>
      </c>
      <c r="B80" s="24" t="s">
        <v>1121</v>
      </c>
      <c r="C80" s="24">
        <v>4</v>
      </c>
      <c r="D80" s="24" t="s">
        <v>398</v>
      </c>
      <c r="E80" s="96">
        <v>43180</v>
      </c>
      <c r="F80" s="24" t="s">
        <v>1057</v>
      </c>
      <c r="G80" s="24" t="s">
        <v>1060</v>
      </c>
      <c r="H80" s="212">
        <v>10.442334350797299</v>
      </c>
      <c r="I80" s="142"/>
      <c r="J80" s="24" t="s">
        <v>417</v>
      </c>
      <c r="K80" s="96">
        <v>43180</v>
      </c>
      <c r="L80" s="56" t="s">
        <v>1057</v>
      </c>
      <c r="M80" s="24" t="s">
        <v>1061</v>
      </c>
      <c r="N80" s="93">
        <v>8.87921295378551</v>
      </c>
    </row>
    <row r="81" spans="1:14" s="12" customFormat="1" x14ac:dyDescent="0.25">
      <c r="A81" s="41">
        <v>100</v>
      </c>
      <c r="B81" s="41" t="s">
        <v>1121</v>
      </c>
      <c r="C81" s="41">
        <v>4</v>
      </c>
      <c r="D81" s="41" t="s">
        <v>404</v>
      </c>
      <c r="E81" s="195">
        <v>43180</v>
      </c>
      <c r="F81" s="41" t="s">
        <v>1057</v>
      </c>
      <c r="G81" s="41" t="s">
        <v>1062</v>
      </c>
      <c r="H81" s="213">
        <v>9.1059219721442908</v>
      </c>
      <c r="I81" s="211"/>
      <c r="J81" s="41" t="s">
        <v>423</v>
      </c>
      <c r="K81" s="195">
        <v>43180</v>
      </c>
      <c r="L81" s="58" t="s">
        <v>1057</v>
      </c>
      <c r="M81" s="41" t="s">
        <v>1063</v>
      </c>
      <c r="N81" s="198">
        <v>12.013698280273299</v>
      </c>
    </row>
    <row r="82" spans="1:14" s="12" customFormat="1" x14ac:dyDescent="0.25">
      <c r="A82" s="24">
        <v>100</v>
      </c>
      <c r="B82" s="24" t="s">
        <v>1122</v>
      </c>
      <c r="C82" s="24">
        <v>8</v>
      </c>
      <c r="D82" s="24" t="s">
        <v>409</v>
      </c>
      <c r="E82" s="96">
        <v>43180</v>
      </c>
      <c r="F82" s="24" t="s">
        <v>1064</v>
      </c>
      <c r="G82" s="24" t="s">
        <v>1065</v>
      </c>
      <c r="H82" s="210">
        <v>5.15640653942891</v>
      </c>
      <c r="I82" s="211"/>
      <c r="J82" s="24" t="s">
        <v>429</v>
      </c>
      <c r="K82" s="96">
        <v>43180</v>
      </c>
      <c r="L82" s="56" t="s">
        <v>1064</v>
      </c>
      <c r="M82" s="24" t="s">
        <v>1066</v>
      </c>
      <c r="N82" s="93">
        <v>0.25011338474712502</v>
      </c>
    </row>
    <row r="83" spans="1:14" s="12" customFormat="1" x14ac:dyDescent="0.25">
      <c r="A83" s="24">
        <v>100</v>
      </c>
      <c r="B83" s="24" t="s">
        <v>1122</v>
      </c>
      <c r="C83" s="24">
        <v>8</v>
      </c>
      <c r="D83" s="24" t="s">
        <v>414</v>
      </c>
      <c r="E83" s="96">
        <v>43180</v>
      </c>
      <c r="F83" s="24" t="s">
        <v>1064</v>
      </c>
      <c r="G83" s="24" t="s">
        <v>1067</v>
      </c>
      <c r="H83" s="210">
        <v>8.6569135113476694</v>
      </c>
      <c r="I83" s="211"/>
      <c r="J83" s="24" t="s">
        <v>434</v>
      </c>
      <c r="K83" s="96">
        <v>43180</v>
      </c>
      <c r="L83" s="56" t="s">
        <v>1064</v>
      </c>
      <c r="M83" s="24" t="s">
        <v>1068</v>
      </c>
      <c r="N83" s="174" t="s">
        <v>467</v>
      </c>
    </row>
    <row r="84" spans="1:14" s="12" customFormat="1" x14ac:dyDescent="0.25">
      <c r="A84" s="41">
        <v>100</v>
      </c>
      <c r="B84" s="41" t="s">
        <v>1122</v>
      </c>
      <c r="C84" s="41">
        <v>8</v>
      </c>
      <c r="D84" s="41" t="s">
        <v>420</v>
      </c>
      <c r="E84" s="195">
        <v>43180</v>
      </c>
      <c r="F84" s="41" t="s">
        <v>1064</v>
      </c>
      <c r="G84" s="41" t="s">
        <v>1069</v>
      </c>
      <c r="H84" s="214">
        <v>4.0004117749990202</v>
      </c>
      <c r="I84" s="215"/>
      <c r="J84" s="41" t="s">
        <v>438</v>
      </c>
      <c r="K84" s="195">
        <v>43180</v>
      </c>
      <c r="L84" s="58" t="s">
        <v>1064</v>
      </c>
      <c r="M84" s="41" t="s">
        <v>1070</v>
      </c>
      <c r="N84" s="201">
        <v>6.2739394255910499</v>
      </c>
    </row>
    <row r="85" spans="1:14" s="12" customFormat="1" x14ac:dyDescent="0.25">
      <c r="A85" s="24">
        <v>100</v>
      </c>
      <c r="B85" s="24" t="s">
        <v>1123</v>
      </c>
      <c r="C85" s="24">
        <v>12</v>
      </c>
      <c r="D85" s="24" t="s">
        <v>426</v>
      </c>
      <c r="E85" s="96">
        <v>43181</v>
      </c>
      <c r="F85" s="24" t="s">
        <v>1071</v>
      </c>
      <c r="G85" s="24" t="s">
        <v>1072</v>
      </c>
      <c r="H85" s="216">
        <v>3.30809142298056</v>
      </c>
      <c r="I85" s="215"/>
      <c r="J85" s="24" t="s">
        <v>443</v>
      </c>
      <c r="K85" s="96">
        <v>43181</v>
      </c>
      <c r="L85" s="56" t="s">
        <v>1071</v>
      </c>
      <c r="M85" s="24" t="s">
        <v>1073</v>
      </c>
      <c r="N85" s="93">
        <v>1.62338861805649</v>
      </c>
    </row>
    <row r="86" spans="1:14" s="12" customFormat="1" x14ac:dyDescent="0.25">
      <c r="A86" s="24">
        <v>100</v>
      </c>
      <c r="B86" s="24" t="s">
        <v>1123</v>
      </c>
      <c r="C86" s="24">
        <v>12</v>
      </c>
      <c r="D86" s="24" t="s">
        <v>431</v>
      </c>
      <c r="E86" s="96">
        <v>43181</v>
      </c>
      <c r="F86" s="24" t="s">
        <v>1071</v>
      </c>
      <c r="G86" s="24" t="s">
        <v>1074</v>
      </c>
      <c r="H86" s="210">
        <v>5.5409698619878096</v>
      </c>
      <c r="I86" s="211"/>
      <c r="J86" s="24" t="s">
        <v>449</v>
      </c>
      <c r="K86" s="96">
        <v>43181</v>
      </c>
      <c r="L86" s="56" t="s">
        <v>1071</v>
      </c>
      <c r="M86" s="24" t="s">
        <v>1075</v>
      </c>
      <c r="N86" s="163">
        <v>0.46210749301539</v>
      </c>
    </row>
    <row r="87" spans="1:14" s="12" customFormat="1" x14ac:dyDescent="0.25">
      <c r="A87" s="41">
        <v>100</v>
      </c>
      <c r="B87" s="41" t="s">
        <v>1123</v>
      </c>
      <c r="C87" s="41">
        <v>12</v>
      </c>
      <c r="D87" s="41" t="s">
        <v>436</v>
      </c>
      <c r="E87" s="195">
        <v>43181</v>
      </c>
      <c r="F87" s="41" t="s">
        <v>1071</v>
      </c>
      <c r="G87" s="41" t="s">
        <v>1076</v>
      </c>
      <c r="H87" s="207" t="s">
        <v>467</v>
      </c>
      <c r="I87" s="217"/>
      <c r="J87" s="41" t="s">
        <v>453</v>
      </c>
      <c r="K87" s="195">
        <v>43181</v>
      </c>
      <c r="L87" s="58" t="s">
        <v>1071</v>
      </c>
      <c r="M87" s="41" t="s">
        <v>1077</v>
      </c>
      <c r="N87" s="218" t="s">
        <v>467</v>
      </c>
    </row>
    <row r="88" spans="1:14" s="12" customFormat="1" x14ac:dyDescent="0.25">
      <c r="A88" s="24">
        <v>100</v>
      </c>
      <c r="B88" s="24" t="s">
        <v>1124</v>
      </c>
      <c r="C88" s="24">
        <v>24</v>
      </c>
      <c r="D88" s="24" t="s">
        <v>441</v>
      </c>
      <c r="E88" s="96">
        <v>43181</v>
      </c>
      <c r="F88" s="24" t="s">
        <v>1078</v>
      </c>
      <c r="G88" s="24" t="s">
        <v>1079</v>
      </c>
      <c r="H88" s="153" t="s">
        <v>467</v>
      </c>
      <c r="I88" s="30"/>
      <c r="J88" s="24" t="s">
        <v>1080</v>
      </c>
      <c r="K88" s="96">
        <v>43181</v>
      </c>
      <c r="L88" s="56">
        <v>1422</v>
      </c>
      <c r="M88" s="24" t="s">
        <v>1081</v>
      </c>
      <c r="N88" s="174" t="s">
        <v>467</v>
      </c>
    </row>
    <row r="89" spans="1:14" s="12" customFormat="1" ht="18" x14ac:dyDescent="0.25">
      <c r="A89" s="24">
        <v>100</v>
      </c>
      <c r="B89" s="24" t="s">
        <v>1124</v>
      </c>
      <c r="C89" s="24">
        <v>24</v>
      </c>
      <c r="D89" s="24" t="s">
        <v>446</v>
      </c>
      <c r="E89" s="96">
        <v>43181</v>
      </c>
      <c r="F89" s="24" t="s">
        <v>1078</v>
      </c>
      <c r="G89" s="24" t="s">
        <v>1082</v>
      </c>
      <c r="H89" s="153" t="s">
        <v>467</v>
      </c>
      <c r="I89" s="30"/>
      <c r="J89" s="24" t="s">
        <v>1083</v>
      </c>
      <c r="K89" s="96">
        <v>43181</v>
      </c>
      <c r="L89" s="56">
        <v>1422</v>
      </c>
      <c r="M89" s="24" t="s">
        <v>1084</v>
      </c>
      <c r="N89" s="219" t="s">
        <v>1005</v>
      </c>
    </row>
    <row r="90" spans="1:14" s="12" customFormat="1" x14ac:dyDescent="0.25">
      <c r="A90" s="41">
        <v>100</v>
      </c>
      <c r="B90" s="41" t="s">
        <v>1124</v>
      </c>
      <c r="C90" s="41">
        <v>24</v>
      </c>
      <c r="D90" s="41" t="s">
        <v>451</v>
      </c>
      <c r="E90" s="195">
        <v>43181</v>
      </c>
      <c r="F90" s="41" t="s">
        <v>1078</v>
      </c>
      <c r="G90" s="41" t="s">
        <v>1085</v>
      </c>
      <c r="H90" s="196" t="s">
        <v>467</v>
      </c>
      <c r="I90" s="30"/>
      <c r="J90" s="41" t="s">
        <v>1086</v>
      </c>
      <c r="K90" s="195">
        <v>43181</v>
      </c>
      <c r="L90" s="58">
        <v>1422</v>
      </c>
      <c r="M90" s="41" t="s">
        <v>1087</v>
      </c>
      <c r="N90" s="207" t="s">
        <v>467</v>
      </c>
    </row>
    <row r="91" spans="1:14" s="12" customFormat="1" x14ac:dyDescent="0.25">
      <c r="A91" s="24">
        <v>100</v>
      </c>
      <c r="B91" s="24" t="s">
        <v>1125</v>
      </c>
      <c r="C91" s="24">
        <v>48</v>
      </c>
      <c r="D91" s="24" t="s">
        <v>1088</v>
      </c>
      <c r="E91" s="96">
        <v>43182</v>
      </c>
      <c r="F91" s="24" t="s">
        <v>1078</v>
      </c>
      <c r="G91" s="24" t="s">
        <v>1089</v>
      </c>
      <c r="H91" s="153" t="s">
        <v>467</v>
      </c>
      <c r="I91" s="30"/>
      <c r="J91" s="24" t="s">
        <v>1090</v>
      </c>
      <c r="K91" s="96">
        <v>43182</v>
      </c>
      <c r="L91" s="56">
        <v>1422</v>
      </c>
      <c r="M91" s="24" t="s">
        <v>1091</v>
      </c>
      <c r="N91" s="153" t="s">
        <v>467</v>
      </c>
    </row>
    <row r="92" spans="1:14" s="12" customFormat="1" x14ac:dyDescent="0.25">
      <c r="A92" s="24">
        <v>100</v>
      </c>
      <c r="B92" s="24" t="s">
        <v>1125</v>
      </c>
      <c r="C92" s="24">
        <v>48</v>
      </c>
      <c r="D92" s="24" t="s">
        <v>1092</v>
      </c>
      <c r="E92" s="96">
        <v>43182</v>
      </c>
      <c r="F92" s="24" t="s">
        <v>1078</v>
      </c>
      <c r="G92" s="24" t="s">
        <v>1093</v>
      </c>
      <c r="H92" s="94" t="s">
        <v>977</v>
      </c>
      <c r="I92" s="49"/>
      <c r="J92" s="24" t="s">
        <v>1094</v>
      </c>
      <c r="K92" s="96">
        <v>43182</v>
      </c>
      <c r="L92" s="56">
        <v>1422</v>
      </c>
      <c r="M92" s="24" t="s">
        <v>1095</v>
      </c>
      <c r="N92" s="153" t="s">
        <v>467</v>
      </c>
    </row>
    <row r="93" spans="1:14" s="12" customFormat="1" x14ac:dyDescent="0.25">
      <c r="A93" s="36">
        <v>100</v>
      </c>
      <c r="B93" s="36" t="s">
        <v>1125</v>
      </c>
      <c r="C93" s="36">
        <v>48</v>
      </c>
      <c r="D93" s="36" t="s">
        <v>1096</v>
      </c>
      <c r="E93" s="165">
        <v>43182</v>
      </c>
      <c r="F93" s="36" t="s">
        <v>1078</v>
      </c>
      <c r="G93" s="36" t="s">
        <v>1097</v>
      </c>
      <c r="H93" s="166" t="s">
        <v>467</v>
      </c>
      <c r="I93" s="30"/>
      <c r="J93" s="36" t="s">
        <v>1098</v>
      </c>
      <c r="K93" s="165">
        <v>43182</v>
      </c>
      <c r="L93" s="88">
        <v>1422</v>
      </c>
      <c r="M93" s="36" t="s">
        <v>1099</v>
      </c>
      <c r="N93" s="166" t="s">
        <v>467</v>
      </c>
    </row>
    <row r="94" spans="1:14" s="12" customFormat="1" ht="8.25" customHeight="1" x14ac:dyDescent="0.25">
      <c r="H94" s="153"/>
      <c r="J94" s="95"/>
    </row>
    <row r="95" spans="1:14" ht="18" x14ac:dyDescent="0.25">
      <c r="A95" s="220" t="s">
        <v>1100</v>
      </c>
      <c r="B95"/>
      <c r="C95"/>
      <c r="D95"/>
      <c r="E95"/>
      <c r="F95"/>
      <c r="G95"/>
      <c r="H95"/>
      <c r="I95"/>
      <c r="J95"/>
    </row>
    <row r="96" spans="1:14" ht="13.9" customHeight="1" x14ac:dyDescent="0.25">
      <c r="A96" s="99" t="s">
        <v>661</v>
      </c>
      <c r="B96" s="95"/>
      <c r="C96" s="24"/>
      <c r="D96" s="24"/>
      <c r="E96" s="96"/>
      <c r="F96" s="56"/>
      <c r="G96" s="24"/>
      <c r="H96" s="24"/>
      <c r="I96" s="95"/>
      <c r="J96" s="97"/>
    </row>
    <row r="97" spans="1:10" ht="13.9" customHeight="1" x14ac:dyDescent="0.25">
      <c r="A97" s="11" t="s">
        <v>662</v>
      </c>
      <c r="B97" s="100"/>
      <c r="C97" s="100"/>
      <c r="D97" s="100"/>
      <c r="E97" s="100"/>
      <c r="F97" s="100"/>
      <c r="G97" s="100"/>
      <c r="H97" s="100"/>
      <c r="I97" s="100"/>
      <c r="J97" s="97"/>
    </row>
    <row r="98" spans="1:10" ht="14.25" customHeight="1" x14ac:dyDescent="0.25">
      <c r="A98" s="11" t="s">
        <v>1101</v>
      </c>
      <c r="B98" s="100"/>
      <c r="C98" s="100"/>
      <c r="D98" s="100"/>
      <c r="E98" s="100"/>
      <c r="F98" s="100"/>
      <c r="G98" s="100"/>
      <c r="H98" s="100"/>
      <c r="I98" s="100"/>
      <c r="J98" s="97"/>
    </row>
    <row r="99" spans="1:10" ht="14.25" customHeight="1" x14ac:dyDescent="0.25">
      <c r="A99" s="11"/>
      <c r="B99" s="100"/>
      <c r="C99" s="100"/>
      <c r="D99" s="100"/>
      <c r="E99" s="100"/>
      <c r="F99" s="100"/>
      <c r="G99" s="100"/>
      <c r="H99" s="100"/>
      <c r="I99" s="100"/>
      <c r="J99" s="97"/>
    </row>
    <row r="100" spans="1:10" ht="14.25" customHeight="1" x14ac:dyDescent="0.25">
      <c r="A100" s="11"/>
      <c r="B100" s="10" t="s">
        <v>905</v>
      </c>
      <c r="C100" s="306" t="s">
        <v>1126</v>
      </c>
      <c r="D100" s="306"/>
      <c r="E100" s="306"/>
      <c r="F100" s="100"/>
      <c r="G100" s="100"/>
      <c r="H100" s="100"/>
      <c r="I100" s="100"/>
      <c r="J100" s="97"/>
    </row>
    <row r="101" spans="1:10" ht="14.25" customHeight="1" x14ac:dyDescent="0.25">
      <c r="A101" s="11"/>
      <c r="B101" s="102" t="s">
        <v>1104</v>
      </c>
      <c r="C101" s="307">
        <v>43682</v>
      </c>
      <c r="D101" s="307"/>
      <c r="F101" s="100"/>
      <c r="G101" s="100"/>
      <c r="H101" s="100"/>
      <c r="I101" s="100"/>
      <c r="J101" s="97"/>
    </row>
    <row r="102" spans="1:10" ht="14.25" customHeight="1" x14ac:dyDescent="0.25">
      <c r="A102" s="11"/>
      <c r="B102" s="10" t="s">
        <v>906</v>
      </c>
      <c r="C102" s="308" t="s">
        <v>907</v>
      </c>
      <c r="D102" s="308"/>
      <c r="F102" s="100"/>
      <c r="G102" s="100"/>
      <c r="H102" s="100"/>
      <c r="I102" s="100"/>
      <c r="J102" s="97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B104" s="10" t="s">
        <v>457</v>
      </c>
      <c r="C104" s="9" t="s">
        <v>1134</v>
      </c>
      <c r="D104" s="11"/>
      <c r="E104" s="1"/>
      <c r="F104" s="103"/>
      <c r="G104" s="156"/>
      <c r="H104" s="156"/>
    </row>
    <row r="105" spans="1:10" x14ac:dyDescent="0.25">
      <c r="B105" s="102" t="s">
        <v>1133</v>
      </c>
      <c r="C105" s="300">
        <v>43684</v>
      </c>
      <c r="D105" s="11"/>
    </row>
    <row r="106" spans="1:10" x14ac:dyDescent="0.25">
      <c r="B106" s="225" t="s">
        <v>1132</v>
      </c>
      <c r="C106" s="226" t="s">
        <v>1129</v>
      </c>
    </row>
    <row r="107" spans="1:10" x14ac:dyDescent="0.25">
      <c r="A107" s="104"/>
      <c r="B107" s="100"/>
    </row>
  </sheetData>
  <mergeCells count="4">
    <mergeCell ref="D8:G8"/>
    <mergeCell ref="C100:E100"/>
    <mergeCell ref="C101:D101"/>
    <mergeCell ref="C102:D102"/>
  </mergeCells>
  <pageMargins left="0.45" right="0.45" top="0.75" bottom="0.75" header="0.3" footer="0.3"/>
  <pageSetup scale="71" fitToHeight="3" orientation="landscape" r:id="rId1"/>
  <headerFooter>
    <oddFooter>&amp;LCHEM13751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Rat Mammary</vt:lpstr>
      <vt:lpstr>Rat Whole Blood</vt:lpstr>
      <vt:lpstr>Mouse Mammary</vt:lpstr>
      <vt:lpstr>Mouse Whole Blood</vt:lpstr>
      <vt:lpstr>'Mouse Mammary'!Print_Area</vt:lpstr>
      <vt:lpstr>'Mouse Whole Blood'!Print_Area</vt:lpstr>
      <vt:lpstr>'Rat Mammary'!Print_Area</vt:lpstr>
      <vt:lpstr>'Rat Whole Blood'!Print_Area</vt:lpstr>
      <vt:lpstr>'Mouse Mammary'!Print_Titles</vt:lpstr>
      <vt:lpstr>'Mouse Whole Blood'!Print_Titles</vt:lpstr>
      <vt:lpstr>'Rat Mammary'!Print_Titles</vt:lpstr>
      <vt:lpstr>'Rat Whole Blood'!Print_Titles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2019-09-19T21:15:20Z</dcterms:modified>
</cp:coreProperties>
</file>