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V:\_Projects\Active\BPA\Public_Release_Formatted_Files\Grantee_Formatted_Files\Kaminski\"/>
    </mc:Choice>
  </mc:AlternateContent>
  <xr:revisionPtr revIDLastSave="0" documentId="13_ncr:1_{45E23743-0CE5-4FE1-A0F6-A6A9CC320535}" xr6:coauthVersionLast="34" xr6:coauthVersionMax="34" xr10:uidLastSave="{00000000-0000-0000-0000-000000000000}"/>
  <bookViews>
    <workbookView xWindow="0" yWindow="0" windowWidth="23040" windowHeight="8808" tabRatio="500" xr2:uid="{00000000-000D-0000-FFFF-FFFF00000000}"/>
  </bookViews>
  <sheets>
    <sheet name="Key" sheetId="7" r:id="rId1"/>
    <sheet name="Cellularity" sheetId="1" r:id="rId2"/>
    <sheet name="B Cell Phenotyping" sheetId="4" r:id="rId3"/>
    <sheet name="T Cell Phenotyping" sheetId="3" r:id="rId4"/>
    <sheet name="Myeloid Phenotyping" sheetId="2" r:id="rId5"/>
  </sheets>
  <definedNames>
    <definedName name="_xlnm._FilterDatabase" localSheetId="2" hidden="1">'B Cell Phenotyping'!$A$1:$V$164</definedName>
    <definedName name="_xlnm._FilterDatabase" localSheetId="1" hidden="1">Cellularity!$A$1:$W$164</definedName>
    <definedName name="_xlnm._FilterDatabase" localSheetId="4" hidden="1">'Myeloid Phenotyping'!$A$1:$AD$164</definedName>
    <definedName name="_xlnm._FilterDatabase" localSheetId="3" hidden="1">'T Cell Phenotyping'!$A$1:$AC$164</definedName>
    <definedName name="Day21_Load1_Bcell_spl_Table" localSheetId="2">'B Cell Phenotyping'!$U$1:$U$18</definedName>
    <definedName name="Day21_Load1_Myloid_Table" localSheetId="4">'Myeloid Phenotyping'!$T$1:$AC$18</definedName>
    <definedName name="Day21_Load1_Tcell_Table" localSheetId="3">'T Cell Phenotyping'!$U$1:$Z$18</definedName>
    <definedName name="Day21_Load1_Tcell_Table_1" localSheetId="3">'T Cell Phenotyping'!$AA$1:$AB$21</definedName>
    <definedName name="Day21_Load2_Bcell_spl_Table" localSheetId="2">'B Cell Phenotyping'!#REF!</definedName>
    <definedName name="Day21_Load2_Myloid_Table" localSheetId="4">'Myeloid Phenotyping'!$S$19:$AC$28</definedName>
    <definedName name="Day21_Load2_Tcell_spl_Table" localSheetId="3">'T Cell Phenotyping'!$U$19:$AA$28</definedName>
    <definedName name="Day21_Load2_Tcell_spl_Table_1" localSheetId="3">'T Cell Phenotyping'!#REF!</definedName>
    <definedName name="Day21_Load3_Bcell_spl_Table" localSheetId="2">'B Cell Phenotyping'!$U$34:$U$92</definedName>
    <definedName name="Day21_Load3_Bcell_spl_Table_1" localSheetId="2">'B Cell Phenotyping'!$U$34:$U$93</definedName>
    <definedName name="Day21_Load3_Bcell_spl_Table_2" localSheetId="2">'B Cell Phenotyping'!$T$34:$U$94</definedName>
    <definedName name="Day21_Load3_Myloid_Table" localSheetId="4">'Myeloid Phenotyping'!$S$34:$AC$94</definedName>
    <definedName name="Day21_Load3_Tcell_Table" localSheetId="3">'T Cell Phenotyping'!$U$34:$AA$94</definedName>
    <definedName name="Day21_Load4_Bcell_spl_Table" localSheetId="2">'B Cell Phenotyping'!$U$93:$U$116</definedName>
    <definedName name="Day21_Load4_Bcell_spl_Table_1" localSheetId="2">'B Cell Phenotyping'!$U$94:$U$117</definedName>
    <definedName name="Day21_Load4_Bcell_spl_Table_2" localSheetId="2">'B Cell Phenotyping'!$T$97:$U$117</definedName>
    <definedName name="Day21_Load4_Myloid_Table" localSheetId="4">'Myeloid Phenotyping'!$S$97:$AC$117</definedName>
    <definedName name="Day21_Load4_Tcell_spl_Table" localSheetId="3">'T Cell Phenotyping'!$U$97:$AA$117</definedName>
    <definedName name="Day21_Load5_Bcell_spl_Table" localSheetId="2">'B Cell Phenotyping'!$U$117:$U$157</definedName>
    <definedName name="Day21_Load5_Bcell_spl_Table_1" localSheetId="2">'B Cell Phenotyping'!$U$118:$U$158</definedName>
    <definedName name="Day21_Load5_Myloid_Table" localSheetId="4">'Myeloid Phenotyping'!$S$118:$AC$158</definedName>
    <definedName name="Day21_Load5_Tcell_spl_Table" localSheetId="3">'T Cell Phenotyping'!$U$118:$AA$158</definedName>
  </definedNames>
  <calcPr calcId="179021"/>
</workbook>
</file>

<file path=xl/calcChain.xml><?xml version="1.0" encoding="utf-8"?>
<calcChain xmlns="http://schemas.openxmlformats.org/spreadsheetml/2006/main">
  <c r="U84" i="1" l="1"/>
  <c r="U138" i="1"/>
  <c r="U64" i="1"/>
  <c r="U160" i="1"/>
  <c r="U141" i="1"/>
  <c r="U26" i="1"/>
  <c r="U102" i="1"/>
  <c r="U46" i="1"/>
  <c r="U82" i="1"/>
  <c r="U155" i="1"/>
  <c r="U33" i="1"/>
  <c r="U34" i="1"/>
  <c r="U36" i="1"/>
  <c r="U60" i="1"/>
  <c r="U61" i="1"/>
  <c r="U113" i="1"/>
  <c r="U92" i="1"/>
  <c r="U154" i="1"/>
  <c r="U2" i="1"/>
  <c r="U131" i="1"/>
  <c r="U35" i="1"/>
  <c r="U93" i="1"/>
  <c r="U132" i="1"/>
  <c r="U88" i="1"/>
  <c r="U89" i="1"/>
  <c r="U153" i="1"/>
  <c r="U104" i="1"/>
  <c r="U79" i="1"/>
  <c r="U47" i="1"/>
  <c r="U70" i="1"/>
  <c r="U24" i="1"/>
  <c r="U73" i="1"/>
  <c r="U29" i="1"/>
  <c r="U137" i="1"/>
  <c r="U31" i="1"/>
  <c r="U119" i="1"/>
  <c r="U86" i="1"/>
  <c r="U122" i="1"/>
  <c r="U105" i="1"/>
  <c r="U5" i="1"/>
  <c r="U48" i="1"/>
  <c r="U127" i="1"/>
  <c r="U50" i="1"/>
  <c r="U51" i="1"/>
  <c r="U156" i="1"/>
  <c r="U15" i="1"/>
  <c r="U158" i="1"/>
  <c r="U17" i="1"/>
  <c r="U103" i="1"/>
  <c r="U19" i="1"/>
  <c r="U3" i="1"/>
  <c r="U90" i="1"/>
  <c r="U147" i="1"/>
  <c r="U148" i="1"/>
  <c r="U95" i="1"/>
  <c r="U56" i="1"/>
  <c r="U157" i="1"/>
  <c r="U7" i="1"/>
  <c r="U55" i="1"/>
  <c r="U12" i="1"/>
  <c r="T119" i="1"/>
  <c r="T56" i="1"/>
  <c r="T95" i="1"/>
  <c r="T26" i="1"/>
  <c r="T55" i="1"/>
  <c r="T17" i="1"/>
  <c r="T48" i="1"/>
  <c r="T122" i="1"/>
  <c r="T86" i="1"/>
  <c r="T31" i="1"/>
  <c r="T137" i="1"/>
  <c r="S131" i="1"/>
  <c r="T131" i="1" s="1"/>
  <c r="U81" i="1"/>
  <c r="U111" i="1"/>
  <c r="U135" i="1"/>
  <c r="U9" i="1"/>
  <c r="U150" i="1"/>
  <c r="U53" i="1"/>
  <c r="U151" i="1"/>
  <c r="U27" i="1"/>
  <c r="U152" i="1"/>
  <c r="U76" i="1"/>
  <c r="U99" i="1"/>
  <c r="U140" i="1"/>
  <c r="U101" i="1"/>
  <c r="U161" i="1"/>
  <c r="U162" i="1"/>
  <c r="U20" i="1"/>
  <c r="U123" i="1"/>
  <c r="U22" i="1"/>
  <c r="U80" i="1"/>
  <c r="U8" i="1"/>
  <c r="U149" i="1"/>
  <c r="U52" i="1"/>
  <c r="U114" i="1"/>
  <c r="U97" i="1"/>
  <c r="U54" i="1"/>
  <c r="U136" i="1"/>
  <c r="U57" i="1"/>
  <c r="U58" i="1"/>
  <c r="U117" i="1"/>
  <c r="U77" i="1"/>
  <c r="U78" i="1"/>
  <c r="U62" i="1"/>
  <c r="U63" i="1"/>
  <c r="U159" i="1"/>
  <c r="U42" i="1"/>
  <c r="U164" i="1"/>
  <c r="U145" i="1"/>
  <c r="U126" i="1"/>
  <c r="U91" i="1"/>
  <c r="U129" i="1"/>
  <c r="U30" i="1"/>
  <c r="U109" i="1"/>
  <c r="U128" i="1"/>
  <c r="U49" i="1"/>
  <c r="U75" i="1"/>
  <c r="U28" i="1"/>
  <c r="U134" i="1"/>
  <c r="U32" i="1"/>
  <c r="U39" i="1"/>
  <c r="U23" i="1"/>
  <c r="U146" i="1"/>
  <c r="U94" i="1"/>
  <c r="U43" i="1"/>
  <c r="U38" i="1"/>
  <c r="U142" i="1"/>
  <c r="U118" i="1"/>
  <c r="U4" i="1"/>
  <c r="U108" i="1"/>
  <c r="U74" i="1"/>
  <c r="U25" i="1"/>
  <c r="U11" i="1"/>
  <c r="U139" i="1"/>
  <c r="U121" i="1"/>
  <c r="U18" i="1"/>
  <c r="U67" i="1"/>
  <c r="U163" i="1"/>
  <c r="U107" i="1"/>
  <c r="U6" i="1"/>
  <c r="U110" i="1"/>
  <c r="U71" i="1"/>
  <c r="U130" i="1"/>
  <c r="U96" i="1"/>
  <c r="U10" i="1"/>
  <c r="U116" i="1"/>
  <c r="U83" i="1"/>
  <c r="U13" i="1"/>
  <c r="U100" i="1"/>
  <c r="U37" i="1"/>
  <c r="U40" i="1"/>
  <c r="U66" i="1"/>
  <c r="U44" i="1"/>
  <c r="U45" i="1"/>
  <c r="U21" i="1"/>
  <c r="U106" i="1"/>
  <c r="U125" i="1"/>
  <c r="U112" i="1"/>
  <c r="U98" i="1"/>
  <c r="U14" i="1"/>
  <c r="U16" i="1"/>
  <c r="U41" i="1"/>
  <c r="U68" i="1"/>
  <c r="U69" i="1"/>
  <c r="U85" i="1"/>
  <c r="U72" i="1"/>
  <c r="U115" i="1"/>
  <c r="U120" i="1"/>
  <c r="U87" i="1"/>
  <c r="S113" i="1"/>
  <c r="T113" i="1" s="1"/>
  <c r="S92" i="1"/>
  <c r="T92" i="1" s="1"/>
  <c r="S154" i="1"/>
  <c r="T154" i="1" s="1"/>
  <c r="S2" i="1"/>
  <c r="T2" i="1" s="1"/>
  <c r="S35" i="1"/>
  <c r="T35" i="1" s="1"/>
  <c r="S93" i="1"/>
  <c r="T93" i="1" s="1"/>
  <c r="S132" i="1"/>
  <c r="T132" i="1" s="1"/>
  <c r="S81" i="1"/>
  <c r="T81" i="1" s="1"/>
  <c r="T87" i="1"/>
  <c r="T120" i="1"/>
  <c r="T115" i="1"/>
  <c r="T72" i="1"/>
  <c r="T85" i="1"/>
  <c r="T69" i="1"/>
  <c r="T68" i="1"/>
  <c r="T41" i="1"/>
  <c r="T16" i="1"/>
  <c r="T14" i="1"/>
  <c r="T98" i="1"/>
  <c r="T112" i="1"/>
  <c r="T125" i="1"/>
  <c r="T106" i="1"/>
  <c r="T21" i="1"/>
  <c r="T45" i="1"/>
  <c r="T44" i="1"/>
  <c r="T66" i="1"/>
  <c r="T40" i="1"/>
  <c r="T37" i="1"/>
  <c r="T100" i="1"/>
  <c r="T13" i="1"/>
  <c r="T83" i="1"/>
  <c r="T116" i="1"/>
  <c r="T10" i="1"/>
  <c r="T96" i="1"/>
  <c r="T130" i="1"/>
  <c r="T71" i="1"/>
  <c r="T110" i="1"/>
  <c r="T6" i="1"/>
  <c r="T107" i="1"/>
  <c r="T163" i="1"/>
  <c r="T4" i="1"/>
  <c r="T118" i="1"/>
  <c r="T142" i="1"/>
  <c r="T38" i="1"/>
  <c r="T43" i="1"/>
  <c r="T7" i="1"/>
  <c r="T157" i="1"/>
  <c r="T94" i="1"/>
  <c r="T146" i="1"/>
  <c r="T23" i="1"/>
  <c r="T39" i="1"/>
  <c r="T32" i="1"/>
  <c r="T134" i="1"/>
  <c r="T141" i="1"/>
  <c r="T160" i="1"/>
  <c r="T64" i="1"/>
  <c r="T138" i="1"/>
  <c r="T84" i="1"/>
  <c r="T30" i="1"/>
  <c r="T12" i="1"/>
  <c r="T129" i="1"/>
  <c r="T91" i="1"/>
  <c r="T126" i="1"/>
  <c r="T145" i="1"/>
  <c r="T164" i="1"/>
  <c r="T42" i="1"/>
  <c r="T159" i="1"/>
  <c r="T63" i="1"/>
  <c r="T62" i="1"/>
  <c r="T78" i="1"/>
  <c r="T77" i="1"/>
  <c r="T117" i="1"/>
  <c r="T58" i="1"/>
  <c r="T57" i="1"/>
  <c r="T136" i="1"/>
  <c r="T54" i="1"/>
  <c r="T97" i="1"/>
  <c r="T114" i="1"/>
  <c r="T52" i="1"/>
  <c r="T149" i="1"/>
  <c r="T8" i="1"/>
  <c r="T80" i="1"/>
  <c r="T22" i="1"/>
  <c r="T123" i="1"/>
  <c r="T20" i="1"/>
  <c r="T162" i="1"/>
  <c r="T161" i="1"/>
  <c r="T101" i="1"/>
  <c r="T140" i="1"/>
  <c r="T99" i="1"/>
  <c r="T76" i="1"/>
  <c r="T152" i="1"/>
  <c r="T27" i="1"/>
  <c r="T151" i="1"/>
  <c r="T53" i="1"/>
  <c r="T150" i="1"/>
  <c r="T9" i="1"/>
  <c r="T148" i="1"/>
  <c r="T147" i="1"/>
  <c r="T90" i="1"/>
  <c r="T3" i="1"/>
  <c r="T19" i="1"/>
  <c r="T103" i="1"/>
  <c r="T105" i="1"/>
  <c r="T29" i="1"/>
  <c r="T8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1" type="6" refreshedVersion="0" deleted="1" background="1" saveData="1">
    <textPr fileType="mac" sourceFile="KINGSTON:Bob:BPA- Myloid panel:Day21 Load1 Myloid Table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Connection10" type="6" refreshedVersion="0" deleted="1" background="1" saveData="1">
    <textPr fileType="mac" sourceFile="KINGSTON:BPA Study - 21 day:BPA-T panel load 4&amp;5:Day21 Load5 Tcell spl-Table">
      <textFields count="8"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Connection11" type="6" refreshedVersion="0" deleted="1" background="1" saveData="1">
    <textPr fileType="mac" sourceFile="KINGSTON:BPA Study - 21 day:BPA-Load 1 T,2f,B panel:Day21 Load1 Tcell-Table">
      <textFields count="10">
        <textField type="skip"/>
        <textField type="skip"/>
        <textField type="skip"/>
        <textField type="skip"/>
        <textField type="skip"/>
        <textField type="skip"/>
        <textField type="skip"/>
        <textField type="skip"/>
        <textField/>
        <textField/>
      </textFields>
    </textPr>
  </connection>
  <connection id="4" xr16:uid="{00000000-0015-0000-FFFF-FFFF03000000}" name="Connection12" type="6" refreshedVersion="0" deleted="1" background="1" saveData="1">
    <textPr fileType="mac" sourceFile="KINGSTON:BPA Study - 21 day:BPA-Load 3 IgG,2f,M:Day21 Load3 Bcell spl-Table">
      <textFields count="3">
        <textField/>
        <textField/>
        <textField/>
      </textFields>
    </textPr>
  </connection>
  <connection id="5" xr16:uid="{00000000-0015-0000-FFFF-FFFF04000000}" name="Connection13" type="6" refreshedVersion="0" deleted="1" background="1" saveData="1">
    <textPr fileType="mac" sourceFile="KINGSTON:BPA Study - 21 day:BPA-B cell panel load 4&amp;5:Day21 Load4 Bcell-spl-Table">
      <textFields count="3">
        <textField/>
        <textField/>
        <textField/>
      </textFields>
    </textPr>
  </connection>
  <connection id="6" xr16:uid="{00000000-0015-0000-FFFF-FFFF05000000}" name="Connection14" type="6" refreshedVersion="0" deleted="1" background="1" saveData="1">
    <textPr fileType="mac" sourceFile="KINGSTON:BPA Study - 21 day:BPA-B cell panel load 4&amp;5:Day21 Load5 Bcell-spl-Table">
      <textFields count="3">
        <textField/>
        <textField/>
        <textField/>
      </textFields>
    </textPr>
  </connection>
  <connection id="7" xr16:uid="{00000000-0015-0000-FFFF-FFFF06000000}" name="Connection15" type="6" refreshedVersion="0" deleted="1" background="1" saveData="1">
    <textPr fileType="mac" sourceFile="KINGSTON:BPA Study - 21 day:BPA-Load 1 T,2f,B panel:Day21 Load1 Bcell-spl-Table">
      <textFields count="3">
        <textField/>
        <textField/>
        <textField/>
      </textFields>
    </textPr>
  </connection>
  <connection id="8" xr16:uid="{00000000-0015-0000-FFFF-FFFF07000000}" name="Connection16" type="6" refreshedVersion="0" deleted="1" background="1" saveData="1">
    <textPr fileType="mac" sourceFile="KINGSTON:BPA Study - 21 day:BPA-Load 3 IgG,2f,M:Day21 Load3 Bcell spl-Table">
      <textFields count="3">
        <textField/>
        <textField/>
        <textField/>
      </textFields>
    </textPr>
  </connection>
  <connection id="9" xr16:uid="{00000000-0015-0000-FFFF-FFFF08000000}" name="Connection17" type="6" refreshedVersion="0" deleted="1" background="1" saveData="1">
    <textPr fileType="mac" sourceFile="KINGSTON:BPA Study - 21 day:BPA-B cell panel load 4&amp;5:Day21 Load4 Bcell-spl-Table">
      <textFields count="3">
        <textField/>
        <textField/>
        <textField/>
      </textFields>
    </textPr>
  </connection>
  <connection id="10" xr16:uid="{00000000-0015-0000-FFFF-FFFF09000000}" name="Connection18" type="6" refreshedVersion="0" deleted="1" background="1" saveData="1">
    <textPr fileType="mac" sourceFile="KINGSTON:BPA Study - 21 day:BPA-B cell panel load 4&amp;5:Day21 Load5 Bcell-spl-Table">
      <textFields count="3">
        <textField/>
        <textField/>
        <textField/>
      </textFields>
    </textPr>
  </connection>
  <connection id="11" xr16:uid="{00000000-0015-0000-FFFF-FFFF0A000000}" name="Connection19" type="6" refreshedVersion="0" deleted="1" background="1" saveData="1">
    <textPr fileType="mac" sourceFile="KINGSTON:BPA Study - 21 day:BPA-B cell panel load 4&amp;5:Day21 Load4 Bcell-spl-Table">
      <textFields count="3">
        <textField/>
        <textField type="skip"/>
        <textField/>
      </textFields>
    </textPr>
  </connection>
  <connection id="12" xr16:uid="{00000000-0015-0000-FFFF-FFFF0B000000}" name="Connection2" type="6" refreshedVersion="0" deleted="1" background="1" saveData="1">
    <textPr fileType="mac" sourceFile="KINGSTON:Bob:BPA- Myloid panel:Day21 Load2 Myloid-Table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xr16:uid="{00000000-0015-0000-FFFF-FFFF0C000000}" name="Connection20" type="6" refreshedVersion="0" deleted="1" background="1" saveData="1">
    <textPr fileType="mac" sourceFile="KINGSTON:BPA Study - 21 day:BPA-Load 3 IgG,2f,M:Day21 Load3 Bcell spl-Table">
      <textFields count="3">
        <textField/>
        <textField type="skip"/>
        <textField/>
      </textFields>
    </textPr>
  </connection>
  <connection id="14" xr16:uid="{00000000-0015-0000-FFFF-FFFF0D000000}" name="Connection3" type="6" refreshedVersion="0" deleted="1" background="1" saveData="1">
    <textPr fileType="mac" sourceFile="KINGSTON:Bob:BPA- Myloid panel:Day21 Load3 Myloid-Table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xr16:uid="{00000000-0015-0000-FFFF-FFFF0E000000}" name="Connection4" type="6" refreshedVersion="0" deleted="1" background="1" saveData="1">
    <textPr fileType="mac" sourceFile="KINGSTON:Bob:BPA- Myloid panel:Day21 Load4 Myloid-Table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xr16:uid="{00000000-0015-0000-FFFF-FFFF0F000000}" name="Connection5" type="6" refreshedVersion="0" deleted="1" background="1" saveData="1">
    <textPr fileType="mac" sourceFile="KINGSTON:Bob:BPA- Myloid panel:Day21 Load5 Myloid-Table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xr16:uid="{00000000-0015-0000-FFFF-FFFF10000000}" name="Connection6" type="6" refreshedVersion="0" deleted="1" background="1" saveData="1">
    <textPr fileType="mac" sourceFile="KINGSTON:BPA Study - 21 day:BPA-Load 1 T,2f,B panel:Day21 Load1 Tcell-Table">
      <textFields count="7">
        <textField/>
        <textField/>
        <textField/>
        <textField/>
        <textField/>
        <textField/>
        <textField/>
      </textFields>
    </textPr>
  </connection>
  <connection id="18" xr16:uid="{00000000-0015-0000-FFFF-FFFF11000000}" name="Connection7" type="6" refreshedVersion="0" deleted="1" background="1" saveData="1">
    <textPr fileType="mac" sourceFile="KINGSTON:BPA Study - 21 day:BPA-Load 2  T,2f,B panel:Day21 Load2 Tcell-spl-Table">
      <textFields count="8">
        <textField/>
        <textField/>
        <textField/>
        <textField/>
        <textField/>
        <textField/>
        <textField/>
        <textField/>
      </textFields>
    </textPr>
  </connection>
  <connection id="19" xr16:uid="{00000000-0015-0000-FFFF-FFFF12000000}" name="Connection8" type="6" refreshedVersion="0" deleted="1" background="1" saveData="1">
    <textPr fileType="mac" sourceFile="KINGSTON:BPA Study - 21 day:BPA-Load 1 T,2f,B panel:Day21 Load3 Tcell-Table">
      <textFields count="8">
        <textField/>
        <textField/>
        <textField/>
        <textField/>
        <textField/>
        <textField/>
        <textField/>
        <textField/>
      </textFields>
    </textPr>
  </connection>
  <connection id="20" xr16:uid="{00000000-0015-0000-FFFF-FFFF13000000}" name="Connection9" type="6" refreshedVersion="0" deleted="1" background="1" saveData="1">
    <textPr fileType="mac" sourceFile="KINGSTON:BPA Study - 21 day:BPA-T panel load 4&amp;5:Day21 Load4 Tcell spl-Table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<sst xmlns="http://schemas.openxmlformats.org/spreadsheetml/2006/main" count="6983" uniqueCount="526">
  <si>
    <t>MFI MHCII (Mature DC)</t>
  </si>
  <si>
    <t>49: Splenocytes_F1_F01.fcs</t>
  </si>
  <si>
    <t>6: Specimen_001_B6_B06.fcs</t>
  </si>
  <si>
    <t>7: Specimen_001_B7_B07.fcs</t>
  </si>
  <si>
    <t>52: Splenocytes_F4_F04.fcs</t>
  </si>
  <si>
    <t>53: Splenocytes_F5_F05.fcs</t>
  </si>
  <si>
    <t>14: Specimen_001_C2_C02.fcs</t>
  </si>
  <si>
    <t>15: Specimen_001_C3_C03.fcs</t>
  </si>
  <si>
    <t>5-1</t>
  </si>
  <si>
    <t>5-2</t>
  </si>
  <si>
    <t>FCS File</t>
  </si>
  <si>
    <t>5-39</t>
  </si>
  <si>
    <t>5-40</t>
  </si>
  <si>
    <t>5-41</t>
  </si>
  <si>
    <t>3-7</t>
  </si>
  <si>
    <t>3-8</t>
  </si>
  <si>
    <t>3-11</t>
  </si>
  <si>
    <t>3-12</t>
  </si>
  <si>
    <t>3-32</t>
  </si>
  <si>
    <t>10: Splenocytes_B11_B11.fcs</t>
  </si>
  <si>
    <t>19: Specimen_001_C7_C07.fcs</t>
  </si>
  <si>
    <t>20: Specimen_001_C8_C08.fcs</t>
  </si>
  <si>
    <t>17: Splenocytes_C9_C09.fcs</t>
  </si>
  <si>
    <t>21: Splenocytes_C9_C09.fcs</t>
  </si>
  <si>
    <t>22: Splenocytes_C10_C10.fcs</t>
  </si>
  <si>
    <t>23: Splenocytes_C11_C11.fcs</t>
  </si>
  <si>
    <t>5-4</t>
  </si>
  <si>
    <t>5-5</t>
  </si>
  <si>
    <t>5-6</t>
  </si>
  <si>
    <t>5-7</t>
  </si>
  <si>
    <t>5-8</t>
  </si>
  <si>
    <t>5-9</t>
  </si>
  <si>
    <t>12: Splenocytes_B12_B12.fcs</t>
  </si>
  <si>
    <t>13: Splenocytes_C1_C01.fcs</t>
  </si>
  <si>
    <t>5-16</t>
  </si>
  <si>
    <t>5-17</t>
  </si>
  <si>
    <t>37: Splenocytes_E1_E01.fcs</t>
  </si>
  <si>
    <t>38: Splenocytes_E2_E02.fcs</t>
  </si>
  <si>
    <t>5-10</t>
  </si>
  <si>
    <t>5-11</t>
  </si>
  <si>
    <t>5-12</t>
  </si>
  <si>
    <t>5-13</t>
  </si>
  <si>
    <t>5-14</t>
  </si>
  <si>
    <t>5-15</t>
  </si>
  <si>
    <t>15: Splenocytes_C7_C07.fcs</t>
  </si>
  <si>
    <t>28: Splenocytes_D4_D04.fcs</t>
  </si>
  <si>
    <t>5: Splenocytes_B6_B06.fcs</t>
  </si>
  <si>
    <t>6: Splenocytes_B7_B07.fcs</t>
  </si>
  <si>
    <t>1-6</t>
  </si>
  <si>
    <t>1-7</t>
  </si>
  <si>
    <t>1-8</t>
  </si>
  <si>
    <t>1-9</t>
  </si>
  <si>
    <t>7: Splenocytes_B8_B08.fcs</t>
  </si>
  <si>
    <t>8: Splenocytes_B9_B09.fcs</t>
  </si>
  <si>
    <t>9: Splenocytes_B10_B10.fcs</t>
  </si>
  <si>
    <t>10: Splenocytes_C2_C02.fcs</t>
  </si>
  <si>
    <t>11: Splenocytes_C3_C03.fcs</t>
  </si>
  <si>
    <t>12: Splenocytes_C4_C04.fcs</t>
  </si>
  <si>
    <t>13: Splenocytes_C5_C05.fcs</t>
  </si>
  <si>
    <t>4-14</t>
  </si>
  <si>
    <t>4-15</t>
  </si>
  <si>
    <t>4-18</t>
  </si>
  <si>
    <t>10: Specimen_001_B10_B10.fcs</t>
  </si>
  <si>
    <t>11: Specimen_001_B11_B11.fcs</t>
  </si>
  <si>
    <t>12: Specimen_001_B12_B12.fcs</t>
  </si>
  <si>
    <t>13: Specimen_001_C1_C01.fcs</t>
  </si>
  <si>
    <t>58: Splenocytes_F10_F10.fcs</t>
  </si>
  <si>
    <t>59: Splenocytes_F11_F11.fcs</t>
  </si>
  <si>
    <t>60: Splenocytes_F12_F12.fcs</t>
  </si>
  <si>
    <t>61: Splenocytes_G1_G01.fcs</t>
  </si>
  <si>
    <t>1: Specimen_001_B1_B01.fcs</t>
  </si>
  <si>
    <t>1: Splenocytes_B1_B01.fcs</t>
  </si>
  <si>
    <t>2-1</t>
  </si>
  <si>
    <t>2-2</t>
  </si>
  <si>
    <t>2-3</t>
  </si>
  <si>
    <t>38: Specimen_001_E2_E02.fcs</t>
  </si>
  <si>
    <t>39: Specimen_001_E3_E03.fcs</t>
  </si>
  <si>
    <t>40: Specimen_001_E4_E04.fcs</t>
  </si>
  <si>
    <t>41: Specimen_001_E5_E05.fcs</t>
  </si>
  <si>
    <t>5-24</t>
  </si>
  <si>
    <t>5-25</t>
  </si>
  <si>
    <t>5-26</t>
  </si>
  <si>
    <t>3-34</t>
  </si>
  <si>
    <t>3-35</t>
  </si>
  <si>
    <t>3-36</t>
  </si>
  <si>
    <t>5-3</t>
  </si>
  <si>
    <t>3: Specimen_001_B3_B03.fcs</t>
  </si>
  <si>
    <t>4: Specimen_001_B4_B04.fcs</t>
  </si>
  <si>
    <t>5: Specimen_001_B5_B05.fcs</t>
  </si>
  <si>
    <t>4-3</t>
  </si>
  <si>
    <t>4-4</t>
  </si>
  <si>
    <t>4-5</t>
  </si>
  <si>
    <t>4-6</t>
  </si>
  <si>
    <t>1-10</t>
  </si>
  <si>
    <t>1-11</t>
  </si>
  <si>
    <t>1-12</t>
  </si>
  <si>
    <t>1-13</t>
  </si>
  <si>
    <t>1-15</t>
  </si>
  <si>
    <t>3-33</t>
  </si>
  <si>
    <t>3-25</t>
  </si>
  <si>
    <t>3-26</t>
  </si>
  <si>
    <t>3-27</t>
  </si>
  <si>
    <t>3-28</t>
  </si>
  <si>
    <t>3-29</t>
  </si>
  <si>
    <t>3-30</t>
  </si>
  <si>
    <t>3-31</t>
  </si>
  <si>
    <t>24: Specimen_001_C12_C12.fcs</t>
  </si>
  <si>
    <t>MFI MHCII</t>
  </si>
  <si>
    <t>57: Splenocytes_F9_F09.fcs</t>
  </si>
  <si>
    <t>8: Specimen_001_B8_B08.fcs</t>
  </si>
  <si>
    <t>9: Specimen_001_B9_B09.fcs</t>
  </si>
  <si>
    <t>3-38</t>
  </si>
  <si>
    <t>3-39</t>
  </si>
  <si>
    <t>3-40</t>
  </si>
  <si>
    <t>3-41</t>
  </si>
  <si>
    <t>3-42</t>
  </si>
  <si>
    <t>4-22</t>
  </si>
  <si>
    <t>4-23</t>
  </si>
  <si>
    <t>5-33</t>
  </si>
  <si>
    <t>5-34</t>
  </si>
  <si>
    <t>5-35</t>
  </si>
  <si>
    <t>5-36</t>
  </si>
  <si>
    <t>5-37</t>
  </si>
  <si>
    <t>48: Splenocytes_E12_E12.fcs</t>
  </si>
  <si>
    <t>50: Splenocytes_F2_F02.fcs</t>
  </si>
  <si>
    <t>51: Splenocytes_F3_F03.fcs</t>
  </si>
  <si>
    <t>55: Splenocytes_F7_F07.fcs</t>
  </si>
  <si>
    <t>56: Splenocytes_F8_F08.fcs</t>
  </si>
  <si>
    <t>24: Splenocytes_C12_C12.fcs</t>
  </si>
  <si>
    <t>25: Splenocytes_D1_D01.fcs</t>
  </si>
  <si>
    <t>26: Splenocytes_D2_D02.fcs</t>
  </si>
  <si>
    <t>27: Splenocytes_D3_D03.fcs</t>
  </si>
  <si>
    <t>22: Specimen_001_C10_C10.fcs</t>
  </si>
  <si>
    <t>5-38</t>
  </si>
  <si>
    <t>3-1</t>
  </si>
  <si>
    <t>34: Specimen_001_D10_D10.fcs</t>
  </si>
  <si>
    <t>3-56</t>
  </si>
  <si>
    <t>3-57</t>
  </si>
  <si>
    <t>3-58</t>
  </si>
  <si>
    <t>3-59</t>
  </si>
  <si>
    <t>16: Splenocytes_C8_C08.fcs</t>
  </si>
  <si>
    <t>1: Splenocytes_B2_B02.fcs</t>
  </si>
  <si>
    <t>2: Splenocytes_B3_B03.fcs</t>
  </si>
  <si>
    <t>3: Splenocytes_B4_B04.fcs</t>
  </si>
  <si>
    <t>4: Splenocytes_B5_B05.fcs</t>
  </si>
  <si>
    <t>11: Splenocytes_B11_B11.fcs</t>
  </si>
  <si>
    <t>35: Specimen_001_D11_D11.fcs</t>
  </si>
  <si>
    <t>14: Splenocytes_C2_C02.fcs</t>
  </si>
  <si>
    <t>29: Splenocytes_D5_D05.fcs</t>
  </si>
  <si>
    <t>39: Splenocytes_E3_E03.fcs</t>
  </si>
  <si>
    <t>40: Splenocytes_E4_E04.fcs</t>
  </si>
  <si>
    <t>41: Splenocytes_E5_E05.fcs</t>
  </si>
  <si>
    <t>42: Splenocytes_E6_E06.fcs</t>
  </si>
  <si>
    <t>5-18</t>
  </si>
  <si>
    <t>5-19</t>
  </si>
  <si>
    <t>5-20</t>
  </si>
  <si>
    <t>5-21</t>
  </si>
  <si>
    <t>5-22</t>
  </si>
  <si>
    <t>5-23</t>
  </si>
  <si>
    <t>30: Splenocytes_D6_D06.fcs</t>
  </si>
  <si>
    <t>31: Splenocytes_D7_D07.fcs</t>
  </si>
  <si>
    <t>32: Splenocytes_D8_D08.fcs</t>
  </si>
  <si>
    <t>33: Splenocytes_D9_D09.fcs</t>
  </si>
  <si>
    <t>34: Splenocytes_D10_D10.fcs</t>
  </si>
  <si>
    <t>35: Splenocytes_D11_D11.fcs</t>
  </si>
  <si>
    <t>36: Splenocytes_D12_D12.fcs</t>
  </si>
  <si>
    <t>43: Splenocytes_E7_E07.fcs</t>
  </si>
  <si>
    <t>44: Splenocytes_E8_E08.fcs</t>
  </si>
  <si>
    <t>45: Splenocytes_E9_E09.fcs</t>
  </si>
  <si>
    <t>3-50</t>
  </si>
  <si>
    <t>3-51</t>
  </si>
  <si>
    <t>3-52</t>
  </si>
  <si>
    <t>3-53</t>
  </si>
  <si>
    <t>5-27</t>
  </si>
  <si>
    <t>5-28</t>
  </si>
  <si>
    <t>5-29</t>
  </si>
  <si>
    <t>5-30</t>
  </si>
  <si>
    <t>5-31</t>
  </si>
  <si>
    <t>5-32</t>
  </si>
  <si>
    <t>3-13</t>
  </si>
  <si>
    <t>3-14</t>
  </si>
  <si>
    <t>3-15</t>
  </si>
  <si>
    <t>3-16</t>
  </si>
  <si>
    <t>3-17</t>
  </si>
  <si>
    <t>3-18</t>
  </si>
  <si>
    <t>3-19</t>
  </si>
  <si>
    <t>3-20</t>
  </si>
  <si>
    <t>3-21</t>
  </si>
  <si>
    <t>3-22</t>
  </si>
  <si>
    <t>3-23</t>
  </si>
  <si>
    <t>3-24</t>
  </si>
  <si>
    <t>15: Splenocytes_C3_C03.fcs</t>
  </si>
  <si>
    <t>16: Splenocytes_C4_C04.fcs</t>
  </si>
  <si>
    <t>17: Splenocytes_C5_C05.fcs</t>
  </si>
  <si>
    <t>18: Splenocytes_C6_C06.fcs</t>
  </si>
  <si>
    <t>19: Splenocytes_C7_C07.fcs</t>
  </si>
  <si>
    <t>20: Splenocytes_C8_C08.fcs</t>
  </si>
  <si>
    <t>3-43</t>
  </si>
  <si>
    <t>3-44</t>
  </si>
  <si>
    <t>3-45</t>
  </si>
  <si>
    <t>3-46</t>
  </si>
  <si>
    <t>3-47</t>
  </si>
  <si>
    <t>3-48</t>
  </si>
  <si>
    <t>3-49</t>
  </si>
  <si>
    <t>3-55</t>
  </si>
  <si>
    <t>3-60</t>
  </si>
  <si>
    <t>3-61</t>
  </si>
  <si>
    <t>16: Specimen_001_C4_C04.fcs</t>
  </si>
  <si>
    <t>17: Specimen_001_C5_C05.fcs</t>
  </si>
  <si>
    <t>18: Specimen_001_C6_C06.fcs</t>
  </si>
  <si>
    <t>1-1</t>
  </si>
  <si>
    <t>1-2</t>
  </si>
  <si>
    <t>1-3</t>
  </si>
  <si>
    <t>1-4</t>
  </si>
  <si>
    <t>1-5</t>
  </si>
  <si>
    <t>2-4</t>
  </si>
  <si>
    <t>2-5</t>
  </si>
  <si>
    <t>2-6</t>
  </si>
  <si>
    <t>2-7</t>
  </si>
  <si>
    <t>2-8</t>
  </si>
  <si>
    <t>2-10</t>
  </si>
  <si>
    <t>36: Specimen_001_D12_D12.fcs</t>
  </si>
  <si>
    <t>7: Splenocytes_B7_B07.fcs</t>
  </si>
  <si>
    <t>8: Splenocytes_B8_B08.fcs</t>
  </si>
  <si>
    <t>4-10</t>
  </si>
  <si>
    <t>4-11</t>
  </si>
  <si>
    <t>4-12</t>
  </si>
  <si>
    <t>4-13</t>
  </si>
  <si>
    <t>21: Specimen_001_C9_C09.fcs</t>
  </si>
  <si>
    <t>23: Specimen_001_C11_C11.fcs</t>
  </si>
  <si>
    <t>4-7</t>
  </si>
  <si>
    <t>4-8</t>
  </si>
  <si>
    <t>4-9</t>
  </si>
  <si>
    <t>37: Specimen_001_E1_E01.fcs</t>
  </si>
  <si>
    <t>25: Specimen_001_D1_D01.fcs</t>
  </si>
  <si>
    <t>26: Specimen_001_D2_D02.fcs</t>
  </si>
  <si>
    <t>27: Specimen_001_D3_D03.fcs</t>
  </si>
  <si>
    <t>28: Specimen_001_D4_D04.fcs</t>
  </si>
  <si>
    <t>29: Specimen_001_D5_D05.fcs</t>
  </si>
  <si>
    <t>30: Specimen_001_D6_D06.fcs</t>
  </si>
  <si>
    <t>31: Specimen_001_D7_D07.fcs</t>
  </si>
  <si>
    <t>32: Specimen_001_D8_D08.fcs</t>
  </si>
  <si>
    <t>33: Specimen_001_D9_D09.fcs</t>
  </si>
  <si>
    <t>3-37</t>
  </si>
  <si>
    <t>4-19</t>
  </si>
  <si>
    <t>4-20</t>
  </si>
  <si>
    <t>4-21</t>
  </si>
  <si>
    <t>2: Specimen_001_B2_B02.fcs</t>
  </si>
  <si>
    <t>46: Splenocytes_E10_E10.fcs</t>
  </si>
  <si>
    <t>47: Splenocytes_E11_E11.fcs</t>
  </si>
  <si>
    <t>1-16</t>
  </si>
  <si>
    <t>1-17</t>
  </si>
  <si>
    <t>1-14</t>
  </si>
  <si>
    <t>2-9</t>
  </si>
  <si>
    <t>2-11</t>
  </si>
  <si>
    <t>2-12</t>
  </si>
  <si>
    <t>2-13</t>
  </si>
  <si>
    <t>2-14</t>
  </si>
  <si>
    <t>2-15</t>
  </si>
  <si>
    <t>3-2</t>
  </si>
  <si>
    <t>3-3</t>
  </si>
  <si>
    <t>3-4</t>
  </si>
  <si>
    <t>3-5</t>
  </si>
  <si>
    <t>3-6</t>
  </si>
  <si>
    <t>3-9</t>
  </si>
  <si>
    <t>3-10</t>
  </si>
  <si>
    <t>3-54</t>
  </si>
  <si>
    <t>4-1</t>
  </si>
  <si>
    <t>4-2</t>
  </si>
  <si>
    <t>4-16</t>
  </si>
  <si>
    <t>4-17</t>
  </si>
  <si>
    <t>14: Splenocytes_C6_C06.fcs</t>
  </si>
  <si>
    <t>11: Splenocytes_C2_C02.fcs</t>
  </si>
  <si>
    <t>12: Splenocytes_C3_C03.fcs</t>
  </si>
  <si>
    <t>13: Splenocytes_C4_C04.fcs</t>
  </si>
  <si>
    <t>14: Splenocytes_C5_C05.fcs</t>
  </si>
  <si>
    <t>15: Splenocytes_C6_C06.fcs</t>
  </si>
  <si>
    <t>2: Splenocytes_B2_B02.fcs</t>
  </si>
  <si>
    <t>3: Splenocytes_B3_B03.fcs</t>
  </si>
  <si>
    <t>4: Splenocytes_B4_B04.fcs</t>
  </si>
  <si>
    <t>5: Splenocytes_B5_B05.fcs</t>
  </si>
  <si>
    <t>6: Splenocytes_B6_B06.fcs</t>
  </si>
  <si>
    <t>9: Splenocytes_B9_B09.fcs</t>
  </si>
  <si>
    <t>10: Splenocytes_B10_B10.fcs</t>
  </si>
  <si>
    <t>54: Splenocytes_F6_F06.fcs</t>
  </si>
  <si>
    <t>CID</t>
  </si>
  <si>
    <t>Tissue ID</t>
  </si>
  <si>
    <t>Lab ID</t>
  </si>
  <si>
    <t>Start of Gestational Overlap (GD)</t>
  </si>
  <si>
    <t>End of Gestational Overlap (GD)</t>
  </si>
  <si>
    <t>Start of Postnatal Overlap (PND)</t>
  </si>
  <si>
    <t>End of Postnatal Overlap (PND)</t>
  </si>
  <si>
    <t>Comments</t>
  </si>
  <si>
    <t>Load</t>
  </si>
  <si>
    <t>Sex</t>
  </si>
  <si>
    <t>F</t>
  </si>
  <si>
    <t>M</t>
  </si>
  <si>
    <r>
      <t>Total Spleen Cells (10</t>
    </r>
    <r>
      <rPr>
        <b/>
        <vertAlign val="superscript"/>
        <sz val="11"/>
        <rFont val="Calibri"/>
        <family val="2"/>
        <scheme val="minor"/>
      </rPr>
      <t>6</t>
    </r>
    <r>
      <rPr>
        <b/>
        <sz val="11"/>
        <rFont val="Calibri"/>
        <family val="2"/>
        <scheme val="minor"/>
      </rPr>
      <t>)</t>
    </r>
  </si>
  <si>
    <r>
      <t>Spleen Cellularity (10</t>
    </r>
    <r>
      <rPr>
        <b/>
        <vertAlign val="superscript"/>
        <sz val="11"/>
        <rFont val="Calibri"/>
        <family val="2"/>
        <scheme val="minor"/>
      </rPr>
      <t>6</t>
    </r>
    <r>
      <rPr>
        <b/>
        <sz val="11"/>
        <rFont val="Calibri"/>
        <family val="2"/>
        <scheme val="minor"/>
      </rPr>
      <t xml:space="preserve"> cells/mg)</t>
    </r>
  </si>
  <si>
    <t>Shipment delivery failed</t>
  </si>
  <si>
    <t>NA</t>
  </si>
  <si>
    <t>ND</t>
  </si>
  <si>
    <t>Birth Date</t>
  </si>
  <si>
    <t>Removal Date</t>
  </si>
  <si>
    <t>Generation</t>
  </si>
  <si>
    <t>Dose (µg/kg body weight/day)</t>
  </si>
  <si>
    <t>F1</t>
  </si>
  <si>
    <t>BPA</t>
  </si>
  <si>
    <t>EE2</t>
  </si>
  <si>
    <t>VEH</t>
  </si>
  <si>
    <t>Footnotes:</t>
  </si>
  <si>
    <t>Study Information</t>
  </si>
  <si>
    <t>Project:</t>
  </si>
  <si>
    <t>Animal Set Number:</t>
  </si>
  <si>
    <t>Age at Removal:</t>
  </si>
  <si>
    <t>Postnatal day 21</t>
  </si>
  <si>
    <t>Biological Sample:</t>
  </si>
  <si>
    <t>Route of Exposure:</t>
  </si>
  <si>
    <t>Oral gavage</t>
  </si>
  <si>
    <t>Species/Strain/Substrain:</t>
  </si>
  <si>
    <t>Rat/Sprague-Dawley/CD23/NctrBR</t>
  </si>
  <si>
    <t>Principal Investigator:</t>
  </si>
  <si>
    <t>Release Date:</t>
  </si>
  <si>
    <t>Column Label</t>
  </si>
  <si>
    <t>Explanation of Column Label</t>
  </si>
  <si>
    <t>Spleen</t>
  </si>
  <si>
    <t>Norbert Kaminski, Ph.D.</t>
  </si>
  <si>
    <r>
      <t>Total Spleen Cells (10</t>
    </r>
    <r>
      <rPr>
        <vertAlign val="superscript"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>)</t>
    </r>
  </si>
  <si>
    <r>
      <t>Spleen Cellularity (10</t>
    </r>
    <r>
      <rPr>
        <vertAlign val="superscript"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cells/mg)</t>
    </r>
  </si>
  <si>
    <t>Unique CLARITY-BPA animal identifier</t>
  </si>
  <si>
    <t>Dam Cage</t>
  </si>
  <si>
    <t>Dam cage identifier</t>
  </si>
  <si>
    <t>Tissue sample identifier</t>
  </si>
  <si>
    <t>Date of birth (= postnatal day 0)</t>
  </si>
  <si>
    <t>Date of removal</t>
  </si>
  <si>
    <t>Compound</t>
  </si>
  <si>
    <t>Animal generation identifier</t>
  </si>
  <si>
    <t>Compound tested</t>
  </si>
  <si>
    <t>Level of exposure to the compound (micrograms per kilogram body weight per day)</t>
  </si>
  <si>
    <t>Dosing arm</t>
  </si>
  <si>
    <t>Study breeding load identifier</t>
  </si>
  <si>
    <t>Sex of animal</t>
  </si>
  <si>
    <r>
      <t>Total cells isolated divided by weight of tissue (x10</t>
    </r>
    <r>
      <rPr>
        <vertAlign val="superscript"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 xml:space="preserve"> cells per milligram)</t>
    </r>
  </si>
  <si>
    <r>
      <t>Total cells isolated (x10</t>
    </r>
    <r>
      <rPr>
        <vertAlign val="superscript"/>
        <sz val="11"/>
        <rFont val="Calibri"/>
        <family val="2"/>
        <scheme val="minor"/>
      </rPr>
      <t>6</t>
    </r>
    <r>
      <rPr>
        <sz val="11"/>
        <rFont val="Calibri"/>
        <family val="2"/>
        <scheme val="minor"/>
      </rPr>
      <t>)</t>
    </r>
  </si>
  <si>
    <t>Tissue weight divided by weight of animal</t>
  </si>
  <si>
    <t>Cellularity Key:</t>
  </si>
  <si>
    <t>Common Key:</t>
  </si>
  <si>
    <t>Myeloid Phenotyping Key:</t>
  </si>
  <si>
    <t>Name of FCS file</t>
  </si>
  <si>
    <t>Mean fluorescent intensity of marker</t>
  </si>
  <si>
    <t>Mean fluorescent intensity of MHCII molecule</t>
  </si>
  <si>
    <t>B Cell Phenotyping Key:</t>
  </si>
  <si>
    <t>T Cell Phenotyping Key:</t>
  </si>
  <si>
    <t>Dosing Arm</t>
  </si>
  <si>
    <t>CLARITY-BPA (NCTR protocol number 2191.01)</t>
  </si>
  <si>
    <r>
      <t>Dosing Arm</t>
    </r>
    <r>
      <rPr>
        <b/>
        <vertAlign val="superscript"/>
        <sz val="11"/>
        <rFont val="Calibri"/>
        <family val="2"/>
        <scheme val="minor"/>
      </rPr>
      <t>b</t>
    </r>
  </si>
  <si>
    <r>
      <t>Sex</t>
    </r>
    <r>
      <rPr>
        <b/>
        <vertAlign val="superscript"/>
        <sz val="11"/>
        <rFont val="Calibri"/>
        <family val="2"/>
        <scheme val="minor"/>
      </rPr>
      <t>a</t>
    </r>
  </si>
  <si>
    <r>
      <t>Compound</t>
    </r>
    <r>
      <rPr>
        <b/>
        <vertAlign val="superscript"/>
        <sz val="11"/>
        <rFont val="Calibri"/>
        <family val="2"/>
        <scheme val="minor"/>
      </rPr>
      <t>c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</si>
  <si>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"F" = female; "M" = male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</si>
  <si>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"VEH" = vehicle, 0.3% aqueous carboxymethylcellulose (CMC); "BPA" = bisphenol A in 0.3% CMC; "EE2" = ethinyl estradiol in 0.3% CMC</t>
    </r>
  </si>
  <si>
    <t>No Overlap</t>
  </si>
  <si>
    <t>Grantee lab sample identifier</t>
  </si>
  <si>
    <t>Necropsy Weight (g)</t>
  </si>
  <si>
    <t>Body weight at necropsy (grams)</t>
  </si>
  <si>
    <t>Viability (%)</t>
  </si>
  <si>
    <t>CD11b+ (%)</t>
  </si>
  <si>
    <t>CD11c+ (%)</t>
  </si>
  <si>
    <t>CD172a+ (%)</t>
  </si>
  <si>
    <t>MHCII+ (%)</t>
  </si>
  <si>
    <t>CD11b+ MHCII+ (APC) (%)</t>
  </si>
  <si>
    <t>CD11c+ CD11b+ (DC) (%)</t>
  </si>
  <si>
    <t>DC MHCII+ (Mature DC) (%)</t>
  </si>
  <si>
    <t>NKT (CD8+) (%)</t>
  </si>
  <si>
    <t>NKT (CD4+) (%)</t>
  </si>
  <si>
    <t>NKT w/in NK (%)</t>
  </si>
  <si>
    <t>NKT (%)</t>
  </si>
  <si>
    <t>NK (%)</t>
  </si>
  <si>
    <t>CD8+ (%)</t>
  </si>
  <si>
    <t>CD4+ (%)</t>
  </si>
  <si>
    <t>CD3+ (%)</t>
  </si>
  <si>
    <t>B Cell (%)</t>
  </si>
  <si>
    <t>"ND" = not determined</t>
  </si>
  <si>
    <t>Percent neutrophils and myeloid cells</t>
  </si>
  <si>
    <t>Percent monocytes/macrophages, granulocytes, and dendritic cells</t>
  </si>
  <si>
    <t>Percent major histocompatibility II</t>
  </si>
  <si>
    <t>Percent monocytes/macrophages</t>
  </si>
  <si>
    <t>Percent antigen presenting cells</t>
  </si>
  <si>
    <t>Percent dendritic cells</t>
  </si>
  <si>
    <t>Percent dendritic cells capable of presenting antigen</t>
  </si>
  <si>
    <t>Percent T cells</t>
  </si>
  <si>
    <t>Percent T helper cells</t>
  </si>
  <si>
    <t>Percent T suppressor cells</t>
  </si>
  <si>
    <t>Percent natural killer cells</t>
  </si>
  <si>
    <t>Percent natural killer cells with T cell marker within natural killer cell population</t>
  </si>
  <si>
    <t>Percent natural killer cells with CD4 marker within the NKT population</t>
  </si>
  <si>
    <t>Percent natural killer cells with CD8 marker within the NKT population</t>
  </si>
  <si>
    <t>Percent B cells (surface IgG and IgM positive cell)</t>
  </si>
  <si>
    <t>Spleen Weight : Body Weight</t>
  </si>
  <si>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All data available on FTP site</t>
    </r>
  </si>
  <si>
    <r>
      <t>FCS File</t>
    </r>
    <r>
      <rPr>
        <b/>
        <vertAlign val="superscript"/>
        <sz val="11"/>
        <rFont val="Calibri"/>
        <family val="2"/>
        <scheme val="minor"/>
      </rPr>
      <t>d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</si>
  <si>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"NA" = not applicable, animal removed on or before postnatal day 21; "Continuous" = from gestation day 6 until sacrifice; "Stop Dose" = from gestation day 6 until weaning on postnatal day 21</t>
    </r>
  </si>
  <si>
    <t>Splenic Weight (mg)</t>
  </si>
  <si>
    <t>Weight of spleen (milligrams)</t>
  </si>
  <si>
    <t>Percent viability</t>
  </si>
  <si>
    <t>FCS Directory</t>
  </si>
  <si>
    <r>
      <t>FCS Directory</t>
    </r>
    <r>
      <rPr>
        <b/>
        <vertAlign val="superscript"/>
        <sz val="11"/>
        <rFont val="Calibri"/>
        <family val="2"/>
        <scheme val="minor"/>
      </rPr>
      <t>d</t>
    </r>
  </si>
  <si>
    <t>Percent natural killer cells with T cell marker (CD3, CD4, or CD8)</t>
  </si>
  <si>
    <r>
      <t xml:space="preserve">Gestational day (GD) at which the co-housing with animals exposed to 250,000 µg BPA/kg body weight/day started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</si>
  <si>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Gestational day (GD)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</si>
  <si>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Postnatal day (PND) at which the co-housing with animals exposed to 250,000 µg BPA/kg body weight/day started (Heindel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>, Reprod Toxicol. 2015 Dec;58:33-44).</t>
    </r>
  </si>
  <si>
    <r>
      <t xml:space="preserve">Postnatal day (PND) at which the co-housing with animals exposed to 250,000 µg BPA/kg body weight/day ended (Heindel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>, Reprod Toxicol. 2015 Dec;58:33-44).</t>
    </r>
  </si>
  <si>
    <t>Load1_T-B_Panel\121026-Load1</t>
  </si>
  <si>
    <t>BPA-Load2_T-B_Panel\121121-Load 2 S,2f,T</t>
  </si>
  <si>
    <t>Load1_T-B_Panel\Load3-121218</t>
  </si>
  <si>
    <t>Load1_T-B_Panel\121220-Load3</t>
  </si>
  <si>
    <t>T_Panel_Load4&amp;5\130125-Load4</t>
  </si>
  <si>
    <t>T_Panel_Load4&amp;5\130319-Load5</t>
  </si>
  <si>
    <t>Myeloid_Panel\121021-Load1</t>
  </si>
  <si>
    <t>Myeloid_Panel\121121-Load2</t>
  </si>
  <si>
    <t>Myeloid_Panel\121219-Load3</t>
  </si>
  <si>
    <t>Myeloid_Panel\130124-Load4</t>
  </si>
  <si>
    <t>Myeloid_Panel\130219-Load5</t>
  </si>
  <si>
    <t>11: Splenocytes_D2_D02.fcs</t>
  </si>
  <si>
    <t>15: Splenocytes_D6_D06.fcs</t>
  </si>
  <si>
    <t>13: Splenocytes_D4_D04.fcs</t>
  </si>
  <si>
    <t>14: Splenocytes_D5_D05.fcs</t>
  </si>
  <si>
    <t>12: Splenocytes_D3_D03.fcs</t>
  </si>
  <si>
    <t>8: Splenocytes_C9_C09.fcs</t>
  </si>
  <si>
    <t>10: Splenocytes_C11_C11.fcs</t>
  </si>
  <si>
    <t>6: Splenocytes_C7_C07.fcs</t>
  </si>
  <si>
    <t>7: Splenocytes_C8_C08.fcs</t>
  </si>
  <si>
    <t>9: Splenocytes_C10_C10.fcs</t>
  </si>
  <si>
    <t>5: Splenocytes_C6_C06.fcs</t>
  </si>
  <si>
    <t>1: Splenocytes_C2_C02.fcs</t>
  </si>
  <si>
    <t>2: Splenocytes_C3_C03.fcs</t>
  </si>
  <si>
    <t>4: Splenocytes_C5_C05.fcs</t>
  </si>
  <si>
    <t>3: Splenocytes_C4_C04.fcs</t>
  </si>
  <si>
    <t>19: Specimen_001_E7_E07.fcs</t>
  </si>
  <si>
    <t>13: Specimen_001_E1_E01.fcs</t>
  </si>
  <si>
    <t>21: Specimen_001_E9_E09.fcs</t>
  </si>
  <si>
    <t>20: Specimen_001_E8_E08.fcs</t>
  </si>
  <si>
    <t>17: Specimen_001_E5_E05.fcs</t>
  </si>
  <si>
    <t>15: Specimen_001_E3_E03.fcs</t>
  </si>
  <si>
    <t>16: Specimen_001_E4_E04.fcs</t>
  </si>
  <si>
    <t>23: Specimen_001_E11_E11.fcs</t>
  </si>
  <si>
    <t>22: Specimen_001_E10_E10.fcs</t>
  </si>
  <si>
    <t>14: Specimen_001_E2_E02.fcs</t>
  </si>
  <si>
    <t>18: Specimen_001_E6_E06.fcs</t>
  </si>
  <si>
    <t>10: Specimen_001_D10_D10.fcs</t>
  </si>
  <si>
    <t>6: Specimen_001_D6_D06.fcs</t>
  </si>
  <si>
    <t>5: Specimen_001_D5_D05.fcs</t>
  </si>
  <si>
    <t>2: Specimen_001_D2_D02.fcs</t>
  </si>
  <si>
    <t>8: Specimen_001_D8_D08.fcs</t>
  </si>
  <si>
    <t>4: Specimen_001_D4_D04.fcs</t>
  </si>
  <si>
    <t>7: Specimen_001_D7_D07.fcs</t>
  </si>
  <si>
    <t>3: Specimen_001_D3_D03.fcs</t>
  </si>
  <si>
    <t>12: Specimen_001_D12_D12.fcs</t>
  </si>
  <si>
    <t>11: Specimen_001_D11_D11.fcs</t>
  </si>
  <si>
    <t>9: Specimen_001_D9_D09.fcs</t>
  </si>
  <si>
    <t>1: Specimen_001_D1_D01.fcs</t>
  </si>
  <si>
    <t>13: Myeloid_Panel_C5_C05.fcs</t>
  </si>
  <si>
    <t>5: Myeloid_Panel_B6_B06.fcs</t>
  </si>
  <si>
    <t>6: Myeloid_Panel_B7_B07.fcs</t>
  </si>
  <si>
    <t>15: Myeloid_Panel_C7_C07.fcs</t>
  </si>
  <si>
    <t>7: Myeloid_Panel_B8_B08.fcs</t>
  </si>
  <si>
    <t>8: Myeloid_Panel_B9_B09.fcs</t>
  </si>
  <si>
    <t>9: Myeloid_Panel_B10_B10.fcs</t>
  </si>
  <si>
    <t>1: Myeloid_Panel_B2_B02.fcs</t>
  </si>
  <si>
    <t>11: Myeloid_Panel_C3_C03.fcs</t>
  </si>
  <si>
    <t>16: Myeloid_Panel_C8_C08.fcs</t>
  </si>
  <si>
    <t>2: Myeloid_Panel_B3_B03.fcs</t>
  </si>
  <si>
    <t>10: Myeloid_Panel_C2_C02.fcs</t>
  </si>
  <si>
    <t>14: Myeloid_Panel_C6_C06.fcs</t>
  </si>
  <si>
    <t>17: Myeloid_Panel_C9_C09.fcs</t>
  </si>
  <si>
    <t>3: Myeloid_Panel_B4_B04.fcs</t>
  </si>
  <si>
    <t>12: Myeloid_Panel_C4_C04.fcs</t>
  </si>
  <si>
    <t>4: Myeloid_Panel_B5_B05.fcs</t>
  </si>
  <si>
    <t>55: Specimen_001_F7_F07.fcs</t>
  </si>
  <si>
    <t>56: Specimen_001_F8_F08.fcs</t>
  </si>
  <si>
    <t>48: Specimen_001_E12_E12.fcs</t>
  </si>
  <si>
    <t>54: Specimen_001_F6_F06.fcs</t>
  </si>
  <si>
    <t>45: Specimen_001_E9_E09.fcs</t>
  </si>
  <si>
    <t>46: Specimen_001_E10_E10.fcs</t>
  </si>
  <si>
    <t>59: Specimen_001_F11_F11.fcs</t>
  </si>
  <si>
    <t>57: Specimen_001_F9_F09.fcs</t>
  </si>
  <si>
    <t>43: Specimen_001_E7_E07.fcs</t>
  </si>
  <si>
    <t>44: Specimen_001_E8_E08.fcs</t>
  </si>
  <si>
    <t>52: Specimen_001_F4_F04.fcs</t>
  </si>
  <si>
    <t>42: Specimen_001_E6_E06.fcs</t>
  </si>
  <si>
    <t>51: Specimen_001_F3_F03.fcs</t>
  </si>
  <si>
    <t>53: Specimen_001_F5_F05.fcs</t>
  </si>
  <si>
    <t>58: Specimen_001_F10_F10.fcs</t>
  </si>
  <si>
    <t>61: Specimen_001_G1_G01.fcs</t>
  </si>
  <si>
    <t>50: Specimen_001_F2_F02.fcs</t>
  </si>
  <si>
    <t>47: Specimen_001_E11_E11.fcs</t>
  </si>
  <si>
    <t>60: Specimen_001_F12_F12.fcs</t>
  </si>
  <si>
    <t>49: Specimen_001_F1_F01.fcs</t>
  </si>
  <si>
    <t>19: Splenocytes_Load_4_C7_C07.fcs</t>
  </si>
  <si>
    <t>13: Splenocytes_Load_4_C1_C01.fcs</t>
  </si>
  <si>
    <t>1: Splenocytes_Load_4_B1_B01.fcs</t>
  </si>
  <si>
    <t>9: Splenocytes_Load_4_B9_B09.fcs</t>
  </si>
  <si>
    <t>11: Splenocytes_Load_4_B11_B11.fcs</t>
  </si>
  <si>
    <t>21: Splenocytes_Load_4_C9_C09.fcs</t>
  </si>
  <si>
    <t>12: Splenocytes_Load_4_B12_B12.fcs</t>
  </si>
  <si>
    <t>20: Splenocytes_Load_4_C8_C08.fcs</t>
  </si>
  <si>
    <t>3: Splenocytes_Load_4_B3_B03.fcs</t>
  </si>
  <si>
    <t>7: Splenocytes_Load_4_B7_B07.fcs</t>
  </si>
  <si>
    <t>17: Splenocytes_Load_4_C5_C05.fcs</t>
  </si>
  <si>
    <t>4: Splenocytes_Load_4_B4_B04.fcs</t>
  </si>
  <si>
    <t>8: Splenocytes_Load_4_B8_B08.fcs</t>
  </si>
  <si>
    <t>15: Splenocytes_Load_4_C3_C03.fcs</t>
  </si>
  <si>
    <t>16: Splenocytes_Load_4_C4_C04.fcs</t>
  </si>
  <si>
    <t>2: Splenocytes_Load_4_B2_B02.fcs</t>
  </si>
  <si>
    <t>5: Splenocytes_Load_4_B5_B05.fcs</t>
  </si>
  <si>
    <t>23: Splenocytes_Load_4_C11_C11.fcs</t>
  </si>
  <si>
    <t>6: Splenocytes_Load_4_B6_B06.fcs</t>
  </si>
  <si>
    <t>10: Splenocytes_Load_4_B10_B10.fcs</t>
  </si>
  <si>
    <t>22: Splenocytes_Load_4_C10_C10.fcs</t>
  </si>
  <si>
    <t>14: Splenocytes_Load_4_C2_C02.fcs</t>
  </si>
  <si>
    <t>18: Splenocytes_Load_4_C6_C06.fcs</t>
  </si>
  <si>
    <t>B_Cell_Panel_Load_4&amp;5\130219-Load5</t>
  </si>
  <si>
    <t>B_Cell_Panel_Load_4&amp;5\130123-Load4</t>
  </si>
  <si>
    <t>BPA-Load2_T-B_Panel\121121-Load 2_S,2f,T</t>
  </si>
  <si>
    <t>Directory containing FCS files</t>
  </si>
  <si>
    <t>Supplemental Files</t>
  </si>
  <si>
    <r>
      <rPr>
        <sz val="11"/>
        <rFont val="Calibri"/>
        <family val="2"/>
        <scheme val="minor"/>
      </rPr>
      <t>Supplemental files are available for download through file transfer: </t>
    </r>
    <r>
      <rPr>
        <u/>
        <sz val="11"/>
        <color theme="10"/>
        <rFont val="Calibri"/>
        <family val="2"/>
        <scheme val="minor"/>
      </rPr>
      <t>CEBS FTP site.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</si>
</sst>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dd\-mmm\-yy"/>
  </numFmts>
  <fonts count="49" x14ac:knownFonts="1"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8"/>
      <name val="Verdana"/>
      <family val="2"/>
    </font>
    <font>
      <u/>
      <sz val="12"/>
      <color theme="10"/>
      <name val="Calibri"/>
      <family val="2"/>
    </font>
    <font>
      <u/>
      <sz val="12"/>
      <color theme="11"/>
      <name val="Calibri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8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/>
    <xf numFmtId="0" fontId="14" fillId="0" borderId="0"/>
    <xf numFmtId="0" fontId="12" fillId="0" borderId="0"/>
    <xf numFmtId="0" fontId="18" fillId="0" borderId="0"/>
    <xf numFmtId="0" fontId="11" fillId="0" borderId="0"/>
    <xf numFmtId="0" fontId="10" fillId="0" borderId="0"/>
    <xf numFmtId="0" fontId="24" fillId="0" borderId="0" applyNumberFormat="0" applyFill="0" applyBorder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5" applyNumberFormat="0" applyAlignment="0" applyProtection="0"/>
    <xf numFmtId="0" fontId="32" fillId="6" borderId="6" applyNumberFormat="0" applyAlignment="0" applyProtection="0"/>
    <xf numFmtId="0" fontId="33" fillId="6" borderId="5" applyNumberFormat="0" applyAlignment="0" applyProtection="0"/>
    <xf numFmtId="0" fontId="34" fillId="0" borderId="7" applyNumberFormat="0" applyFill="0" applyAlignment="0" applyProtection="0"/>
    <xf numFmtId="0" fontId="35" fillId="7" borderId="8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9" fillId="32" borderId="0" applyNumberFormat="0" applyBorder="0" applyAlignment="0" applyProtection="0"/>
    <xf numFmtId="0" fontId="9" fillId="0" borderId="0"/>
    <xf numFmtId="0" fontId="9" fillId="8" borderId="9" applyNumberFormat="0" applyFont="0" applyAlignment="0" applyProtection="0"/>
    <xf numFmtId="0" fontId="4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45" fillId="0" borderId="0"/>
    <xf numFmtId="0" fontId="5" fillId="0" borderId="0"/>
    <xf numFmtId="0" fontId="46" fillId="0" borderId="0"/>
    <xf numFmtId="0" fontId="5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7" fillId="0" borderId="0"/>
    <xf numFmtId="0" fontId="5" fillId="0" borderId="0"/>
    <xf numFmtId="0" fontId="46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4" fillId="0" borderId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0" borderId="0" applyNumberFormat="0" applyFill="0" applyBorder="0" applyAlignment="0" applyProtection="0"/>
  </cellStyleXfs>
  <cellXfs count="122">
    <xf numFmtId="0" fontId="0" fillId="0" borderId="0" xfId="0"/>
    <xf numFmtId="49" fontId="0" fillId="0" borderId="0" xfId="0" applyNumberFormat="1"/>
    <xf numFmtId="0" fontId="19" fillId="0" borderId="0" xfId="0" applyFont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20" fillId="0" borderId="1" xfId="0" applyFont="1" applyBorder="1" applyAlignment="1">
      <alignment horizontal="center" wrapText="1"/>
    </xf>
    <xf numFmtId="49" fontId="20" fillId="0" borderId="1" xfId="0" applyNumberFormat="1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0" fontId="19" fillId="0" borderId="0" xfId="0" applyFont="1" applyFill="1" applyBorder="1" applyAlignment="1"/>
    <xf numFmtId="0" fontId="19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49" fontId="19" fillId="0" borderId="0" xfId="0" applyNumberFormat="1" applyFont="1" applyFill="1" applyBorder="1" applyAlignment="1">
      <alignment horizontal="center"/>
    </xf>
    <xf numFmtId="164" fontId="19" fillId="0" borderId="0" xfId="0" applyNumberFormat="1" applyFont="1" applyFill="1" applyBorder="1" applyAlignment="1">
      <alignment horizontal="center"/>
    </xf>
    <xf numFmtId="2" fontId="19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 applyAlignment="1">
      <alignment horizontal="center"/>
    </xf>
    <xf numFmtId="1" fontId="19" fillId="0" borderId="0" xfId="0" applyNumberFormat="1" applyFont="1" applyFill="1" applyBorder="1" applyAlignment="1">
      <alignment horizontal="center"/>
    </xf>
    <xf numFmtId="0" fontId="19" fillId="0" borderId="0" xfId="196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/>
    <xf numFmtId="2" fontId="19" fillId="0" borderId="0" xfId="0" applyNumberFormat="1" applyFont="1" applyFill="1" applyBorder="1" applyAlignment="1"/>
    <xf numFmtId="0" fontId="23" fillId="0" borderId="0" xfId="198" quotePrefix="1" applyNumberFormat="1" applyFont="1" applyFill="1" applyBorder="1" applyAlignment="1">
      <alignment horizontal="center"/>
    </xf>
    <xf numFmtId="0" fontId="23" fillId="0" borderId="0" xfId="198" applyNumberFormat="1" applyFont="1" applyFill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wrapText="1"/>
    </xf>
    <xf numFmtId="0" fontId="19" fillId="0" borderId="0" xfId="0" applyFont="1" applyAlignment="1"/>
    <xf numFmtId="0" fontId="19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 wrapText="1"/>
    </xf>
    <xf numFmtId="49" fontId="19" fillId="0" borderId="0" xfId="0" applyNumberFormat="1" applyFont="1" applyAlignment="1">
      <alignment horizontal="center" wrapText="1"/>
    </xf>
    <xf numFmtId="0" fontId="23" fillId="0" borderId="0" xfId="196" applyNumberFormat="1" applyFont="1" applyFill="1" applyBorder="1" applyAlignment="1">
      <alignment horizontal="center" vertical="center" wrapText="1"/>
    </xf>
    <xf numFmtId="0" fontId="23" fillId="0" borderId="0" xfId="196" applyFont="1" applyFill="1" applyBorder="1" applyAlignment="1">
      <alignment horizontal="center" vertical="center" wrapText="1"/>
    </xf>
    <xf numFmtId="164" fontId="23" fillId="0" borderId="0" xfId="196" applyNumberFormat="1" applyFont="1" applyFill="1" applyBorder="1" applyAlignment="1">
      <alignment horizontal="center" vertical="center" wrapText="1"/>
    </xf>
    <xf numFmtId="164" fontId="19" fillId="0" borderId="0" xfId="0" applyNumberFormat="1" applyFont="1"/>
    <xf numFmtId="164" fontId="19" fillId="0" borderId="0" xfId="0" applyNumberFormat="1" applyFont="1" applyAlignment="1">
      <alignment horizontal="center"/>
    </xf>
    <xf numFmtId="0" fontId="19" fillId="0" borderId="0" xfId="0" applyFont="1" applyFill="1"/>
    <xf numFmtId="0" fontId="19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49" fontId="19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 wrapText="1"/>
    </xf>
    <xf numFmtId="49" fontId="19" fillId="0" borderId="0" xfId="0" applyNumberFormat="1" applyFont="1" applyFill="1" applyAlignment="1">
      <alignment horizontal="center" wrapText="1"/>
    </xf>
    <xf numFmtId="0" fontId="22" fillId="0" borderId="0" xfId="196" applyFont="1" applyFill="1" applyBorder="1" applyAlignment="1">
      <alignment horizontal="center" wrapText="1"/>
    </xf>
    <xf numFmtId="0" fontId="23" fillId="0" borderId="0" xfId="198" applyNumberFormat="1" applyFont="1" applyFill="1" applyBorder="1" applyAlignment="1">
      <alignment horizontal="center"/>
    </xf>
    <xf numFmtId="0" fontId="22" fillId="0" borderId="0" xfId="196" applyNumberFormat="1" applyFont="1" applyFill="1" applyBorder="1" applyAlignment="1">
      <alignment horizontal="center"/>
    </xf>
    <xf numFmtId="0" fontId="22" fillId="0" borderId="0" xfId="196" applyFont="1" applyFill="1" applyBorder="1" applyAlignment="1">
      <alignment horizontal="center"/>
    </xf>
    <xf numFmtId="164" fontId="22" fillId="0" borderId="0" xfId="196" applyNumberFormat="1" applyFont="1" applyFill="1" applyBorder="1" applyAlignment="1">
      <alignment horizontal="center"/>
    </xf>
    <xf numFmtId="0" fontId="22" fillId="0" borderId="0" xfId="196" applyNumberFormat="1" applyFont="1" applyFill="1" applyBorder="1" applyAlignment="1">
      <alignment horizontal="center" vertical="center"/>
    </xf>
    <xf numFmtId="0" fontId="22" fillId="0" borderId="0" xfId="196" applyFont="1" applyFill="1" applyBorder="1" applyAlignment="1">
      <alignment horizontal="center" vertical="center"/>
    </xf>
    <xf numFmtId="164" fontId="22" fillId="0" borderId="0" xfId="196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wrapText="1"/>
    </xf>
    <xf numFmtId="166" fontId="22" fillId="0" borderId="0" xfId="196" applyNumberFormat="1" applyFont="1" applyFill="1" applyBorder="1" applyAlignment="1">
      <alignment horizontal="center" wrapText="1"/>
    </xf>
    <xf numFmtId="0" fontId="20" fillId="0" borderId="1" xfId="239" applyFont="1" applyBorder="1" applyAlignment="1">
      <alignment horizontal="center" wrapText="1"/>
    </xf>
    <xf numFmtId="0" fontId="19" fillId="0" borderId="0" xfId="0" applyFont="1" applyFill="1" applyBorder="1" applyAlignment="1">
      <alignment horizontal="left" wrapText="1"/>
    </xf>
    <xf numFmtId="49" fontId="19" fillId="0" borderId="0" xfId="0" applyNumberFormat="1" applyFont="1" applyFill="1" applyBorder="1" applyAlignment="1">
      <alignment horizontal="left" wrapText="1"/>
    </xf>
    <xf numFmtId="0" fontId="19" fillId="0" borderId="0" xfId="239" applyFont="1" applyBorder="1" applyAlignment="1">
      <alignment horizontal="left" wrapText="1"/>
    </xf>
    <xf numFmtId="0" fontId="38" fillId="0" borderId="0" xfId="239" applyFont="1"/>
    <xf numFmtId="0" fontId="9" fillId="0" borderId="0" xfId="239" applyAlignment="1">
      <alignment wrapText="1"/>
    </xf>
    <xf numFmtId="0" fontId="38" fillId="0" borderId="1" xfId="239" applyFont="1" applyBorder="1" applyAlignment="1">
      <alignment wrapText="1"/>
    </xf>
    <xf numFmtId="0" fontId="9" fillId="0" borderId="1" xfId="239" applyBorder="1" applyAlignment="1">
      <alignment wrapText="1"/>
    </xf>
    <xf numFmtId="0" fontId="9" fillId="0" borderId="0" xfId="239" applyAlignment="1">
      <alignment horizontal="left" wrapText="1"/>
    </xf>
    <xf numFmtId="14" fontId="9" fillId="0" borderId="0" xfId="239" quotePrefix="1" applyNumberFormat="1" applyAlignment="1">
      <alignment horizontal="left" wrapText="1"/>
    </xf>
    <xf numFmtId="14" fontId="9" fillId="0" borderId="0" xfId="239" applyNumberFormat="1" applyAlignment="1">
      <alignment horizontal="left" wrapText="1"/>
    </xf>
    <xf numFmtId="0" fontId="38" fillId="0" borderId="1" xfId="239" applyFont="1" applyBorder="1" applyAlignment="1">
      <alignment horizontal="left" wrapText="1"/>
    </xf>
    <xf numFmtId="0" fontId="38" fillId="0" borderId="0" xfId="239" applyFont="1" applyAlignment="1">
      <alignment horizontal="left" wrapText="1"/>
    </xf>
    <xf numFmtId="0" fontId="38" fillId="0" borderId="0" xfId="239" applyFont="1" applyBorder="1" applyAlignment="1">
      <alignment horizontal="left" wrapText="1"/>
    </xf>
    <xf numFmtId="14" fontId="38" fillId="0" borderId="0" xfId="239" quotePrefix="1" applyNumberFormat="1" applyFont="1" applyAlignment="1">
      <alignment horizontal="left" wrapText="1"/>
    </xf>
    <xf numFmtId="14" fontId="38" fillId="0" borderId="0" xfId="239" applyNumberFormat="1" applyFont="1" applyAlignment="1">
      <alignment horizontal="left" wrapText="1"/>
    </xf>
    <xf numFmtId="0" fontId="19" fillId="0" borderId="0" xfId="239" applyFont="1" applyBorder="1" applyAlignment="1">
      <alignment wrapText="1"/>
    </xf>
    <xf numFmtId="0" fontId="19" fillId="0" borderId="0" xfId="239" applyFont="1" applyBorder="1" applyAlignment="1">
      <alignment wrapText="1"/>
    </xf>
    <xf numFmtId="0" fontId="19" fillId="0" borderId="0" xfId="239" applyFont="1" applyAlignment="1">
      <alignment wrapText="1"/>
    </xf>
    <xf numFmtId="0" fontId="19" fillId="0" borderId="0" xfId="239" applyFont="1" applyBorder="1" applyAlignment="1">
      <alignment wrapText="1"/>
    </xf>
    <xf numFmtId="0" fontId="19" fillId="0" borderId="0" xfId="239" applyFont="1" applyAlignment="1">
      <alignment wrapText="1"/>
    </xf>
    <xf numFmtId="0" fontId="19" fillId="0" borderId="0" xfId="239" applyFont="1" applyBorder="1" applyAlignment="1">
      <alignment wrapText="1"/>
    </xf>
    <xf numFmtId="0" fontId="19" fillId="0" borderId="0" xfId="239" applyFont="1" applyBorder="1" applyAlignment="1">
      <alignment wrapText="1"/>
    </xf>
    <xf numFmtId="0" fontId="19" fillId="0" borderId="0" xfId="239" applyFont="1" applyBorder="1" applyAlignment="1">
      <alignment wrapText="1"/>
    </xf>
    <xf numFmtId="0" fontId="19" fillId="0" borderId="0" xfId="239" applyFont="1" applyFill="1" applyBorder="1" applyAlignment="1">
      <alignment wrapText="1"/>
    </xf>
    <xf numFmtId="0" fontId="9" fillId="0" borderId="0" xfId="239" applyAlignment="1">
      <alignment wrapText="1"/>
    </xf>
    <xf numFmtId="0" fontId="38" fillId="0" borderId="0" xfId="239" applyFont="1" applyAlignment="1">
      <alignment wrapText="1"/>
    </xf>
    <xf numFmtId="0" fontId="19" fillId="0" borderId="0" xfId="196" applyFont="1" applyFill="1" applyBorder="1" applyAlignment="1">
      <alignment horizontal="center"/>
    </xf>
    <xf numFmtId="0" fontId="23" fillId="0" borderId="0" xfId="196" applyNumberFormat="1" applyFont="1" applyFill="1" applyBorder="1" applyAlignment="1">
      <alignment horizontal="center" wrapText="1"/>
    </xf>
    <xf numFmtId="0" fontId="23" fillId="0" borderId="0" xfId="196" applyFont="1" applyFill="1" applyBorder="1" applyAlignment="1">
      <alignment horizontal="center" wrapText="1"/>
    </xf>
    <xf numFmtId="164" fontId="23" fillId="0" borderId="0" xfId="196" applyNumberFormat="1" applyFont="1" applyFill="1" applyBorder="1" applyAlignment="1">
      <alignment horizontal="center" wrapText="1"/>
    </xf>
    <xf numFmtId="2" fontId="19" fillId="0" borderId="0" xfId="0" applyNumberFormat="1" applyFont="1" applyFill="1" applyBorder="1" applyAlignment="1">
      <alignment horizontal="center" wrapText="1"/>
    </xf>
    <xf numFmtId="0" fontId="23" fillId="0" borderId="0" xfId="198" quotePrefix="1" applyNumberFormat="1" applyFont="1" applyFill="1" applyBorder="1" applyAlignment="1">
      <alignment horizontal="center" wrapText="1"/>
    </xf>
    <xf numFmtId="0" fontId="23" fillId="0" borderId="0" xfId="198" applyNumberFormat="1" applyFont="1" applyFill="1" applyBorder="1" applyAlignment="1">
      <alignment horizontal="center" wrapText="1"/>
    </xf>
    <xf numFmtId="0" fontId="19" fillId="0" borderId="0" xfId="0" applyFont="1" applyBorder="1" applyAlignment="1">
      <alignment horizontal="left" wrapText="1"/>
    </xf>
    <xf numFmtId="0" fontId="19" fillId="0" borderId="0" xfId="0" applyFont="1" applyBorder="1" applyAlignment="1"/>
    <xf numFmtId="0" fontId="19" fillId="0" borderId="0" xfId="0" applyNumberFormat="1" applyFont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64" fontId="19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1" fontId="19" fillId="0" borderId="0" xfId="0" applyNumberFormat="1" applyFont="1" applyBorder="1" applyAlignment="1">
      <alignment horizontal="center"/>
    </xf>
    <xf numFmtId="0" fontId="19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wrapText="1"/>
    </xf>
    <xf numFmtId="49" fontId="19" fillId="0" borderId="0" xfId="0" applyNumberFormat="1" applyFont="1" applyBorder="1"/>
    <xf numFmtId="164" fontId="19" fillId="0" borderId="0" xfId="0" applyNumberFormat="1" applyFont="1" applyBorder="1"/>
    <xf numFmtId="0" fontId="19" fillId="0" borderId="1" xfId="0" applyFont="1" applyBorder="1" applyAlignment="1"/>
    <xf numFmtId="0" fontId="8" fillId="0" borderId="0" xfId="239" applyFont="1" applyBorder="1" applyAlignment="1">
      <alignment wrapText="1"/>
    </xf>
    <xf numFmtId="0" fontId="19" fillId="0" borderId="0" xfId="0" applyFont="1" applyFill="1" applyBorder="1" applyAlignment="1">
      <alignment horizontal="center" wrapText="1"/>
    </xf>
    <xf numFmtId="164" fontId="19" fillId="0" borderId="0" xfId="0" applyNumberFormat="1" applyFont="1" applyAlignment="1"/>
    <xf numFmtId="49" fontId="19" fillId="0" borderId="0" xfId="0" applyNumberFormat="1" applyFont="1" applyAlignment="1"/>
    <xf numFmtId="166" fontId="22" fillId="0" borderId="0" xfId="196" applyNumberFormat="1" applyFont="1" applyFill="1" applyBorder="1" applyAlignment="1">
      <alignment horizontal="center" wrapText="1"/>
    </xf>
    <xf numFmtId="0" fontId="22" fillId="0" borderId="0" xfId="196" applyFont="1" applyFill="1" applyBorder="1" applyAlignment="1">
      <alignment horizontal="center" wrapText="1"/>
    </xf>
    <xf numFmtId="0" fontId="22" fillId="0" borderId="0" xfId="196" applyFont="1" applyFill="1" applyBorder="1" applyAlignment="1">
      <alignment horizontal="center" wrapText="1"/>
    </xf>
    <xf numFmtId="166" fontId="22" fillId="0" borderId="0" xfId="196" applyNumberFormat="1" applyFont="1" applyFill="1" applyBorder="1" applyAlignment="1">
      <alignment horizontal="center" wrapText="1"/>
    </xf>
    <xf numFmtId="49" fontId="19" fillId="0" borderId="0" xfId="0" applyNumberFormat="1" applyFont="1" applyBorder="1" applyAlignment="1">
      <alignment horizontal="left" wrapText="1"/>
    </xf>
    <xf numFmtId="0" fontId="7" fillId="0" borderId="0" xfId="244" applyAlignment="1">
      <alignment horizontal="left" wrapText="1"/>
    </xf>
    <xf numFmtId="0" fontId="6" fillId="0" borderId="0" xfId="239" applyFont="1"/>
    <xf numFmtId="0" fontId="5" fillId="0" borderId="0" xfId="258" applyFont="1" applyFill="1" applyBorder="1" applyAlignment="1"/>
    <xf numFmtId="0" fontId="5" fillId="0" borderId="0" xfId="258" applyFont="1" applyFill="1" applyBorder="1" applyAlignment="1"/>
    <xf numFmtId="0" fontId="5" fillId="0" borderId="0" xfId="258" applyFont="1" applyFill="1" applyBorder="1" applyAlignment="1"/>
    <xf numFmtId="0" fontId="4" fillId="0" borderId="0" xfId="239" applyFont="1"/>
    <xf numFmtId="49" fontId="19" fillId="0" borderId="0" xfId="0" applyNumberFormat="1" applyFont="1" applyBorder="1" applyAlignment="1">
      <alignment horizontal="left"/>
    </xf>
    <xf numFmtId="0" fontId="0" fillId="0" borderId="0" xfId="0" applyAlignment="1"/>
    <xf numFmtId="0" fontId="3" fillId="0" borderId="0" xfId="239" applyFont="1" applyAlignment="1">
      <alignment wrapText="1"/>
    </xf>
    <xf numFmtId="49" fontId="19" fillId="0" borderId="0" xfId="332" applyNumberFormat="1" applyFont="1" applyFill="1" applyAlignment="1">
      <alignment horizontal="center"/>
    </xf>
    <xf numFmtId="0" fontId="2" fillId="0" borderId="0" xfId="239" applyFont="1" applyFill="1" applyBorder="1" applyAlignment="1"/>
    <xf numFmtId="0" fontId="38" fillId="0" borderId="1" xfId="333" applyFont="1" applyBorder="1" applyAlignment="1">
      <alignment wrapText="1"/>
    </xf>
    <xf numFmtId="0" fontId="0" fillId="0" borderId="1" xfId="0" applyBorder="1"/>
    <xf numFmtId="0" fontId="48" fillId="0" borderId="0" xfId="437" applyAlignment="1">
      <alignment wrapText="1"/>
    </xf>
    <xf numFmtId="0" fontId="0" fillId="0" borderId="0" xfId="0" applyAlignment="1">
      <alignment wrapText="1"/>
    </xf>
  </cellXfs>
  <cellStyles count="438">
    <cellStyle name="20% - Accent1" xfId="216" builtinId="30" customBuiltin="1"/>
    <cellStyle name="20% - Accent1 2" xfId="246" xr:uid="{00000000-0005-0000-0000-000001000000}"/>
    <cellStyle name="20% - Accent1 2 2" xfId="320" xr:uid="{00000000-0005-0000-0000-000002000000}"/>
    <cellStyle name="20% - Accent1 2 2 2" xfId="425" xr:uid="{00000000-0005-0000-0000-000002000000}"/>
    <cellStyle name="20% - Accent1 2 3" xfId="286" xr:uid="{00000000-0005-0000-0000-000003000000}"/>
    <cellStyle name="20% - Accent1 2 3 2" xfId="391" xr:uid="{00000000-0005-0000-0000-000003000000}"/>
    <cellStyle name="20% - Accent1 2 4" xfId="356" xr:uid="{00000000-0005-0000-0000-000001000000}"/>
    <cellStyle name="20% - Accent1 3" xfId="301" xr:uid="{00000000-0005-0000-0000-000004000000}"/>
    <cellStyle name="20% - Accent1 3 2" xfId="406" xr:uid="{00000000-0005-0000-0000-000004000000}"/>
    <cellStyle name="20% - Accent1 4" xfId="266" xr:uid="{00000000-0005-0000-0000-000005000000}"/>
    <cellStyle name="20% - Accent1 4 2" xfId="373" xr:uid="{00000000-0005-0000-0000-000005000000}"/>
    <cellStyle name="20% - Accent1 5" xfId="335" xr:uid="{00000000-0005-0000-0000-000053010000}"/>
    <cellStyle name="20% - Accent2" xfId="220" builtinId="34" customBuiltin="1"/>
    <cellStyle name="20% - Accent2 2" xfId="248" xr:uid="{00000000-0005-0000-0000-000007000000}"/>
    <cellStyle name="20% - Accent2 2 2" xfId="322" xr:uid="{00000000-0005-0000-0000-000008000000}"/>
    <cellStyle name="20% - Accent2 2 2 2" xfId="427" xr:uid="{00000000-0005-0000-0000-000008000000}"/>
    <cellStyle name="20% - Accent2 2 3" xfId="288" xr:uid="{00000000-0005-0000-0000-000009000000}"/>
    <cellStyle name="20% - Accent2 2 3 2" xfId="393" xr:uid="{00000000-0005-0000-0000-000009000000}"/>
    <cellStyle name="20% - Accent2 2 4" xfId="358" xr:uid="{00000000-0005-0000-0000-000007000000}"/>
    <cellStyle name="20% - Accent2 3" xfId="303" xr:uid="{00000000-0005-0000-0000-00000A000000}"/>
    <cellStyle name="20% - Accent2 3 2" xfId="408" xr:uid="{00000000-0005-0000-0000-00000A000000}"/>
    <cellStyle name="20% - Accent2 4" xfId="268" xr:uid="{00000000-0005-0000-0000-00000B000000}"/>
    <cellStyle name="20% - Accent2 4 2" xfId="375" xr:uid="{00000000-0005-0000-0000-00000B000000}"/>
    <cellStyle name="20% - Accent2 5" xfId="337" xr:uid="{00000000-0005-0000-0000-000059010000}"/>
    <cellStyle name="20% - Accent3" xfId="224" builtinId="38" customBuiltin="1"/>
    <cellStyle name="20% - Accent3 2" xfId="250" xr:uid="{00000000-0005-0000-0000-00000D000000}"/>
    <cellStyle name="20% - Accent3 2 2" xfId="324" xr:uid="{00000000-0005-0000-0000-00000E000000}"/>
    <cellStyle name="20% - Accent3 2 2 2" xfId="429" xr:uid="{00000000-0005-0000-0000-00000E000000}"/>
    <cellStyle name="20% - Accent3 2 3" xfId="290" xr:uid="{00000000-0005-0000-0000-00000F000000}"/>
    <cellStyle name="20% - Accent3 2 3 2" xfId="395" xr:uid="{00000000-0005-0000-0000-00000F000000}"/>
    <cellStyle name="20% - Accent3 2 4" xfId="360" xr:uid="{00000000-0005-0000-0000-00000D000000}"/>
    <cellStyle name="20% - Accent3 3" xfId="305" xr:uid="{00000000-0005-0000-0000-000010000000}"/>
    <cellStyle name="20% - Accent3 3 2" xfId="410" xr:uid="{00000000-0005-0000-0000-000010000000}"/>
    <cellStyle name="20% - Accent3 4" xfId="270" xr:uid="{00000000-0005-0000-0000-000011000000}"/>
    <cellStyle name="20% - Accent3 4 2" xfId="377" xr:uid="{00000000-0005-0000-0000-000011000000}"/>
    <cellStyle name="20% - Accent3 5" xfId="339" xr:uid="{00000000-0005-0000-0000-00005F010000}"/>
    <cellStyle name="20% - Accent4" xfId="228" builtinId="42" customBuiltin="1"/>
    <cellStyle name="20% - Accent4 2" xfId="252" xr:uid="{00000000-0005-0000-0000-000013000000}"/>
    <cellStyle name="20% - Accent4 2 2" xfId="326" xr:uid="{00000000-0005-0000-0000-000014000000}"/>
    <cellStyle name="20% - Accent4 2 2 2" xfId="431" xr:uid="{00000000-0005-0000-0000-000014000000}"/>
    <cellStyle name="20% - Accent4 2 3" xfId="292" xr:uid="{00000000-0005-0000-0000-000015000000}"/>
    <cellStyle name="20% - Accent4 2 3 2" xfId="397" xr:uid="{00000000-0005-0000-0000-000015000000}"/>
    <cellStyle name="20% - Accent4 2 4" xfId="362" xr:uid="{00000000-0005-0000-0000-000013000000}"/>
    <cellStyle name="20% - Accent4 3" xfId="307" xr:uid="{00000000-0005-0000-0000-000016000000}"/>
    <cellStyle name="20% - Accent4 3 2" xfId="412" xr:uid="{00000000-0005-0000-0000-000016000000}"/>
    <cellStyle name="20% - Accent4 4" xfId="272" xr:uid="{00000000-0005-0000-0000-000017000000}"/>
    <cellStyle name="20% - Accent4 4 2" xfId="379" xr:uid="{00000000-0005-0000-0000-000017000000}"/>
    <cellStyle name="20% - Accent4 5" xfId="341" xr:uid="{00000000-0005-0000-0000-000065010000}"/>
    <cellStyle name="20% - Accent5" xfId="232" builtinId="46" customBuiltin="1"/>
    <cellStyle name="20% - Accent5 2" xfId="254" xr:uid="{00000000-0005-0000-0000-000019000000}"/>
    <cellStyle name="20% - Accent5 2 2" xfId="328" xr:uid="{00000000-0005-0000-0000-00001A000000}"/>
    <cellStyle name="20% - Accent5 2 2 2" xfId="433" xr:uid="{00000000-0005-0000-0000-00001A000000}"/>
    <cellStyle name="20% - Accent5 2 3" xfId="294" xr:uid="{00000000-0005-0000-0000-00001B000000}"/>
    <cellStyle name="20% - Accent5 2 3 2" xfId="399" xr:uid="{00000000-0005-0000-0000-00001B000000}"/>
    <cellStyle name="20% - Accent5 2 4" xfId="364" xr:uid="{00000000-0005-0000-0000-000019000000}"/>
    <cellStyle name="20% - Accent5 3" xfId="309" xr:uid="{00000000-0005-0000-0000-00001C000000}"/>
    <cellStyle name="20% - Accent5 3 2" xfId="414" xr:uid="{00000000-0005-0000-0000-00001C000000}"/>
    <cellStyle name="20% - Accent5 4" xfId="274" xr:uid="{00000000-0005-0000-0000-00001D000000}"/>
    <cellStyle name="20% - Accent5 4 2" xfId="381" xr:uid="{00000000-0005-0000-0000-00001D000000}"/>
    <cellStyle name="20% - Accent5 5" xfId="343" xr:uid="{00000000-0005-0000-0000-00006B010000}"/>
    <cellStyle name="20% - Accent6" xfId="236" builtinId="50" customBuiltin="1"/>
    <cellStyle name="20% - Accent6 2" xfId="256" xr:uid="{00000000-0005-0000-0000-00001F000000}"/>
    <cellStyle name="20% - Accent6 2 2" xfId="330" xr:uid="{00000000-0005-0000-0000-000020000000}"/>
    <cellStyle name="20% - Accent6 2 2 2" xfId="435" xr:uid="{00000000-0005-0000-0000-000020000000}"/>
    <cellStyle name="20% - Accent6 2 3" xfId="296" xr:uid="{00000000-0005-0000-0000-000021000000}"/>
    <cellStyle name="20% - Accent6 2 3 2" xfId="401" xr:uid="{00000000-0005-0000-0000-000021000000}"/>
    <cellStyle name="20% - Accent6 2 4" xfId="366" xr:uid="{00000000-0005-0000-0000-00001F000000}"/>
    <cellStyle name="20% - Accent6 3" xfId="311" xr:uid="{00000000-0005-0000-0000-000022000000}"/>
    <cellStyle name="20% - Accent6 3 2" xfId="416" xr:uid="{00000000-0005-0000-0000-000022000000}"/>
    <cellStyle name="20% - Accent6 4" xfId="276" xr:uid="{00000000-0005-0000-0000-000023000000}"/>
    <cellStyle name="20% - Accent6 4 2" xfId="383" xr:uid="{00000000-0005-0000-0000-000023000000}"/>
    <cellStyle name="20% - Accent6 5" xfId="345" xr:uid="{00000000-0005-0000-0000-000071010000}"/>
    <cellStyle name="40% - Accent1" xfId="217" builtinId="31" customBuiltin="1"/>
    <cellStyle name="40% - Accent1 2" xfId="247" xr:uid="{00000000-0005-0000-0000-000025000000}"/>
    <cellStyle name="40% - Accent1 2 2" xfId="321" xr:uid="{00000000-0005-0000-0000-000026000000}"/>
    <cellStyle name="40% - Accent1 2 2 2" xfId="426" xr:uid="{00000000-0005-0000-0000-000026000000}"/>
    <cellStyle name="40% - Accent1 2 3" xfId="287" xr:uid="{00000000-0005-0000-0000-000027000000}"/>
    <cellStyle name="40% - Accent1 2 3 2" xfId="392" xr:uid="{00000000-0005-0000-0000-000027000000}"/>
    <cellStyle name="40% - Accent1 2 4" xfId="357" xr:uid="{00000000-0005-0000-0000-000025000000}"/>
    <cellStyle name="40% - Accent1 3" xfId="302" xr:uid="{00000000-0005-0000-0000-000028000000}"/>
    <cellStyle name="40% - Accent1 3 2" xfId="407" xr:uid="{00000000-0005-0000-0000-000028000000}"/>
    <cellStyle name="40% - Accent1 4" xfId="267" xr:uid="{00000000-0005-0000-0000-000029000000}"/>
    <cellStyle name="40% - Accent1 4 2" xfId="374" xr:uid="{00000000-0005-0000-0000-000029000000}"/>
    <cellStyle name="40% - Accent1 5" xfId="336" xr:uid="{00000000-0005-0000-0000-000077010000}"/>
    <cellStyle name="40% - Accent2" xfId="221" builtinId="35" customBuiltin="1"/>
    <cellStyle name="40% - Accent2 2" xfId="249" xr:uid="{00000000-0005-0000-0000-00002B000000}"/>
    <cellStyle name="40% - Accent2 2 2" xfId="323" xr:uid="{00000000-0005-0000-0000-00002C000000}"/>
    <cellStyle name="40% - Accent2 2 2 2" xfId="428" xr:uid="{00000000-0005-0000-0000-00002C000000}"/>
    <cellStyle name="40% - Accent2 2 3" xfId="289" xr:uid="{00000000-0005-0000-0000-00002D000000}"/>
    <cellStyle name="40% - Accent2 2 3 2" xfId="394" xr:uid="{00000000-0005-0000-0000-00002D000000}"/>
    <cellStyle name="40% - Accent2 2 4" xfId="359" xr:uid="{00000000-0005-0000-0000-00002B000000}"/>
    <cellStyle name="40% - Accent2 3" xfId="304" xr:uid="{00000000-0005-0000-0000-00002E000000}"/>
    <cellStyle name="40% - Accent2 3 2" xfId="409" xr:uid="{00000000-0005-0000-0000-00002E000000}"/>
    <cellStyle name="40% - Accent2 4" xfId="269" xr:uid="{00000000-0005-0000-0000-00002F000000}"/>
    <cellStyle name="40% - Accent2 4 2" xfId="376" xr:uid="{00000000-0005-0000-0000-00002F000000}"/>
    <cellStyle name="40% - Accent2 5" xfId="338" xr:uid="{00000000-0005-0000-0000-00007D010000}"/>
    <cellStyle name="40% - Accent3" xfId="225" builtinId="39" customBuiltin="1"/>
    <cellStyle name="40% - Accent3 2" xfId="251" xr:uid="{00000000-0005-0000-0000-000031000000}"/>
    <cellStyle name="40% - Accent3 2 2" xfId="325" xr:uid="{00000000-0005-0000-0000-000032000000}"/>
    <cellStyle name="40% - Accent3 2 2 2" xfId="430" xr:uid="{00000000-0005-0000-0000-000032000000}"/>
    <cellStyle name="40% - Accent3 2 3" xfId="291" xr:uid="{00000000-0005-0000-0000-000033000000}"/>
    <cellStyle name="40% - Accent3 2 3 2" xfId="396" xr:uid="{00000000-0005-0000-0000-000033000000}"/>
    <cellStyle name="40% - Accent3 2 4" xfId="361" xr:uid="{00000000-0005-0000-0000-000031000000}"/>
    <cellStyle name="40% - Accent3 3" xfId="306" xr:uid="{00000000-0005-0000-0000-000034000000}"/>
    <cellStyle name="40% - Accent3 3 2" xfId="411" xr:uid="{00000000-0005-0000-0000-000034000000}"/>
    <cellStyle name="40% - Accent3 4" xfId="271" xr:uid="{00000000-0005-0000-0000-000035000000}"/>
    <cellStyle name="40% - Accent3 4 2" xfId="378" xr:uid="{00000000-0005-0000-0000-000035000000}"/>
    <cellStyle name="40% - Accent3 5" xfId="340" xr:uid="{00000000-0005-0000-0000-000083010000}"/>
    <cellStyle name="40% - Accent4" xfId="229" builtinId="43" customBuiltin="1"/>
    <cellStyle name="40% - Accent4 2" xfId="253" xr:uid="{00000000-0005-0000-0000-000037000000}"/>
    <cellStyle name="40% - Accent4 2 2" xfId="327" xr:uid="{00000000-0005-0000-0000-000038000000}"/>
    <cellStyle name="40% - Accent4 2 2 2" xfId="432" xr:uid="{00000000-0005-0000-0000-000038000000}"/>
    <cellStyle name="40% - Accent4 2 3" xfId="293" xr:uid="{00000000-0005-0000-0000-000039000000}"/>
    <cellStyle name="40% - Accent4 2 3 2" xfId="398" xr:uid="{00000000-0005-0000-0000-000039000000}"/>
    <cellStyle name="40% - Accent4 2 4" xfId="363" xr:uid="{00000000-0005-0000-0000-000037000000}"/>
    <cellStyle name="40% - Accent4 3" xfId="308" xr:uid="{00000000-0005-0000-0000-00003A000000}"/>
    <cellStyle name="40% - Accent4 3 2" xfId="413" xr:uid="{00000000-0005-0000-0000-00003A000000}"/>
    <cellStyle name="40% - Accent4 4" xfId="273" xr:uid="{00000000-0005-0000-0000-00003B000000}"/>
    <cellStyle name="40% - Accent4 4 2" xfId="380" xr:uid="{00000000-0005-0000-0000-00003B000000}"/>
    <cellStyle name="40% - Accent4 5" xfId="342" xr:uid="{00000000-0005-0000-0000-000089010000}"/>
    <cellStyle name="40% - Accent5" xfId="233" builtinId="47" customBuiltin="1"/>
    <cellStyle name="40% - Accent5 2" xfId="255" xr:uid="{00000000-0005-0000-0000-00003D000000}"/>
    <cellStyle name="40% - Accent5 2 2" xfId="329" xr:uid="{00000000-0005-0000-0000-00003E000000}"/>
    <cellStyle name="40% - Accent5 2 2 2" xfId="434" xr:uid="{00000000-0005-0000-0000-00003E000000}"/>
    <cellStyle name="40% - Accent5 2 3" xfId="295" xr:uid="{00000000-0005-0000-0000-00003F000000}"/>
    <cellStyle name="40% - Accent5 2 3 2" xfId="400" xr:uid="{00000000-0005-0000-0000-00003F000000}"/>
    <cellStyle name="40% - Accent5 2 4" xfId="365" xr:uid="{00000000-0005-0000-0000-00003D000000}"/>
    <cellStyle name="40% - Accent5 3" xfId="310" xr:uid="{00000000-0005-0000-0000-000040000000}"/>
    <cellStyle name="40% - Accent5 3 2" xfId="415" xr:uid="{00000000-0005-0000-0000-000040000000}"/>
    <cellStyle name="40% - Accent5 4" xfId="275" xr:uid="{00000000-0005-0000-0000-000041000000}"/>
    <cellStyle name="40% - Accent5 4 2" xfId="382" xr:uid="{00000000-0005-0000-0000-000041000000}"/>
    <cellStyle name="40% - Accent5 5" xfId="344" xr:uid="{00000000-0005-0000-0000-00008F010000}"/>
    <cellStyle name="40% - Accent6" xfId="237" builtinId="51" customBuiltin="1"/>
    <cellStyle name="40% - Accent6 2" xfId="257" xr:uid="{00000000-0005-0000-0000-000043000000}"/>
    <cellStyle name="40% - Accent6 2 2" xfId="331" xr:uid="{00000000-0005-0000-0000-000044000000}"/>
    <cellStyle name="40% - Accent6 2 2 2" xfId="436" xr:uid="{00000000-0005-0000-0000-000044000000}"/>
    <cellStyle name="40% - Accent6 2 3" xfId="297" xr:uid="{00000000-0005-0000-0000-000045000000}"/>
    <cellStyle name="40% - Accent6 2 3 2" xfId="402" xr:uid="{00000000-0005-0000-0000-000045000000}"/>
    <cellStyle name="40% - Accent6 2 4" xfId="367" xr:uid="{00000000-0005-0000-0000-000043000000}"/>
    <cellStyle name="40% - Accent6 3" xfId="312" xr:uid="{00000000-0005-0000-0000-000046000000}"/>
    <cellStyle name="40% - Accent6 3 2" xfId="417" xr:uid="{00000000-0005-0000-0000-000046000000}"/>
    <cellStyle name="40% - Accent6 4" xfId="277" xr:uid="{00000000-0005-0000-0000-000047000000}"/>
    <cellStyle name="40% - Accent6 4 2" xfId="384" xr:uid="{00000000-0005-0000-0000-000047000000}"/>
    <cellStyle name="40% - Accent6 5" xfId="346" xr:uid="{00000000-0005-0000-0000-000095010000}"/>
    <cellStyle name="60% - Accent1" xfId="218" builtinId="32" customBuiltin="1"/>
    <cellStyle name="60% - Accent2" xfId="222" builtinId="36" customBuiltin="1"/>
    <cellStyle name="60% - Accent3" xfId="226" builtinId="40" customBuiltin="1"/>
    <cellStyle name="60% - Accent4" xfId="230" builtinId="44" customBuiltin="1"/>
    <cellStyle name="60% - Accent5" xfId="234" builtinId="48" customBuiltin="1"/>
    <cellStyle name="60% - Accent6" xfId="238" builtinId="52" customBuiltin="1"/>
    <cellStyle name="Accent1" xfId="215" builtinId="29" customBuiltin="1"/>
    <cellStyle name="Accent2" xfId="219" builtinId="33" customBuiltin="1"/>
    <cellStyle name="Accent3" xfId="223" builtinId="37" customBuiltin="1"/>
    <cellStyle name="Accent4" xfId="227" builtinId="41" customBuiltin="1"/>
    <cellStyle name="Accent5" xfId="231" builtinId="45" customBuiltin="1"/>
    <cellStyle name="Accent6" xfId="235" builtinId="49" customBuiltin="1"/>
    <cellStyle name="Bad" xfId="205" builtinId="27" customBuiltin="1"/>
    <cellStyle name="Calculation" xfId="209" builtinId="22" customBuiltin="1"/>
    <cellStyle name="Check Cell" xfId="211" builtinId="23" customBuiltin="1"/>
    <cellStyle name="Explanatory Text" xfId="213" builtinId="53" customBuiltin="1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Good" xfId="204" builtinId="26" customBuiltin="1"/>
    <cellStyle name="Heading 1" xfId="200" builtinId="16" customBuiltin="1"/>
    <cellStyle name="Heading 2" xfId="201" builtinId="17" customBuiltin="1"/>
    <cellStyle name="Heading 3" xfId="202" builtinId="18" customBuiltin="1"/>
    <cellStyle name="Heading 4" xfId="203" builtinId="19" customBuilti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437" builtinId="8"/>
    <cellStyle name="Input" xfId="207" builtinId="20" customBuiltin="1"/>
    <cellStyle name="Linked Cell" xfId="210" builtinId="24" customBuiltin="1"/>
    <cellStyle name="Neutral" xfId="206" builtinId="28" customBuiltin="1"/>
    <cellStyle name="Normal" xfId="0" builtinId="0"/>
    <cellStyle name="Normal 10" xfId="284" xr:uid="{00000000-0005-0000-0000-000021010000}"/>
    <cellStyle name="Normal 10 2" xfId="389" xr:uid="{00000000-0005-0000-0000-000021010000}"/>
    <cellStyle name="Normal 11" xfId="258" xr:uid="{00000000-0005-0000-0000-000022010000}"/>
    <cellStyle name="Normal 12" xfId="332" xr:uid="{147E7C73-D7FD-4074-BAF6-CF6FE1985358}"/>
    <cellStyle name="Normal 13" xfId="333" xr:uid="{00000000-0005-0000-0000-00009C010000}"/>
    <cellStyle name="Normal 2" xfId="193" xr:uid="{00000000-0005-0000-0000-000023010000}"/>
    <cellStyle name="Normal 2 2" xfId="279" xr:uid="{00000000-0005-0000-0000-000024010000}"/>
    <cellStyle name="Normal 2 2 2" xfId="280" xr:uid="{00000000-0005-0000-0000-000025010000}"/>
    <cellStyle name="Normal 2 2 3" xfId="313" xr:uid="{00000000-0005-0000-0000-000026010000}"/>
    <cellStyle name="Normal 2 2 3 2" xfId="418" xr:uid="{00000000-0005-0000-0000-000026010000}"/>
    <cellStyle name="Normal 2 2 4" xfId="385" xr:uid="{00000000-0005-0000-0000-000024010000}"/>
    <cellStyle name="Normal 2 3" xfId="260" xr:uid="{00000000-0005-0000-0000-000027010000}"/>
    <cellStyle name="Normal 2 4" xfId="347" xr:uid="{00000000-0005-0000-0000-000023010000}"/>
    <cellStyle name="Normal 3" xfId="194" xr:uid="{00000000-0005-0000-0000-000028010000}"/>
    <cellStyle name="Normal 3 2" xfId="263" xr:uid="{00000000-0005-0000-0000-000029010000}"/>
    <cellStyle name="Normal 3 2 2" xfId="314" xr:uid="{00000000-0005-0000-0000-00002A010000}"/>
    <cellStyle name="Normal 3 2 2 2" xfId="419" xr:uid="{00000000-0005-0000-0000-00002A010000}"/>
    <cellStyle name="Normal 3 2 3" xfId="370" xr:uid="{00000000-0005-0000-0000-000029010000}"/>
    <cellStyle name="Normal 3 3" xfId="281" xr:uid="{00000000-0005-0000-0000-00002B010000}"/>
    <cellStyle name="Normal 3 3 2" xfId="386" xr:uid="{00000000-0005-0000-0000-00002B010000}"/>
    <cellStyle name="Normal 3 4" xfId="298" xr:uid="{00000000-0005-0000-0000-00002C010000}"/>
    <cellStyle name="Normal 3 4 2" xfId="403" xr:uid="{00000000-0005-0000-0000-00002C010000}"/>
    <cellStyle name="Normal 3 5" xfId="259" xr:uid="{00000000-0005-0000-0000-00002D010000}"/>
    <cellStyle name="Normal 3 5 2" xfId="368" xr:uid="{00000000-0005-0000-0000-00002D010000}"/>
    <cellStyle name="Normal 4" xfId="195" xr:uid="{00000000-0005-0000-0000-00002E010000}"/>
    <cellStyle name="Normal 4 2" xfId="315" xr:uid="{00000000-0005-0000-0000-00002F010000}"/>
    <cellStyle name="Normal 4 2 2" xfId="420" xr:uid="{00000000-0005-0000-0000-00002F010000}"/>
    <cellStyle name="Normal 4 3" xfId="299" xr:uid="{00000000-0005-0000-0000-000030010000}"/>
    <cellStyle name="Normal 4 3 2" xfId="404" xr:uid="{00000000-0005-0000-0000-000030010000}"/>
    <cellStyle name="Normal 4 4" xfId="264" xr:uid="{00000000-0005-0000-0000-000031010000}"/>
    <cellStyle name="Normal 4 4 2" xfId="371" xr:uid="{00000000-0005-0000-0000-000031010000}"/>
    <cellStyle name="Normal 4 5" xfId="348" xr:uid="{00000000-0005-0000-0000-00002E010000}"/>
    <cellStyle name="Normal 5" xfId="197" xr:uid="{00000000-0005-0000-0000-000032010000}"/>
    <cellStyle name="Normal 5 2" xfId="300" xr:uid="{00000000-0005-0000-0000-000033010000}"/>
    <cellStyle name="Normal 5 2 2" xfId="405" xr:uid="{00000000-0005-0000-0000-000033010000}"/>
    <cellStyle name="Normal 5 3" xfId="262" xr:uid="{00000000-0005-0000-0000-000034010000}"/>
    <cellStyle name="Normal 5 4" xfId="349" xr:uid="{00000000-0005-0000-0000-000032010000}"/>
    <cellStyle name="Normal 6" xfId="198" xr:uid="{00000000-0005-0000-0000-000035010000}"/>
    <cellStyle name="Normal 6 2" xfId="317" xr:uid="{00000000-0005-0000-0000-000036010000}"/>
    <cellStyle name="Normal 6 2 2" xfId="422" xr:uid="{00000000-0005-0000-0000-000036010000}"/>
    <cellStyle name="Normal 6 3" xfId="261" xr:uid="{00000000-0005-0000-0000-000037010000}"/>
    <cellStyle name="Normal 6 3 2" xfId="369" xr:uid="{00000000-0005-0000-0000-000037010000}"/>
    <cellStyle name="Normal 6 4" xfId="350" xr:uid="{00000000-0005-0000-0000-000035010000}"/>
    <cellStyle name="Normal 7" xfId="239" xr:uid="{00000000-0005-0000-0000-000038010000}"/>
    <cellStyle name="Normal 7 2" xfId="318" xr:uid="{00000000-0005-0000-0000-000039010000}"/>
    <cellStyle name="Normal 7 2 2" xfId="423" xr:uid="{00000000-0005-0000-0000-000039010000}"/>
    <cellStyle name="Normal 7 3" xfId="265" xr:uid="{00000000-0005-0000-0000-00003A010000}"/>
    <cellStyle name="Normal 7 3 2" xfId="372" xr:uid="{00000000-0005-0000-0000-00003A010000}"/>
    <cellStyle name="Normal 7 4" xfId="351" xr:uid="{00000000-0005-0000-0000-000038010000}"/>
    <cellStyle name="Normal 8" xfId="243" xr:uid="{00000000-0005-0000-0000-00003B010000}"/>
    <cellStyle name="Normal 8 2" xfId="278" xr:uid="{00000000-0005-0000-0000-00003C010000}"/>
    <cellStyle name="Normal 8 3" xfId="353" xr:uid="{00000000-0005-0000-0000-00003B010000}"/>
    <cellStyle name="Normal 9" xfId="244" xr:uid="{00000000-0005-0000-0000-00003D010000}"/>
    <cellStyle name="Normal 9 2" xfId="283" xr:uid="{00000000-0005-0000-0000-00003E010000}"/>
    <cellStyle name="Normal 9 2 2" xfId="388" xr:uid="{00000000-0005-0000-0000-00003E010000}"/>
    <cellStyle name="Normal 9 3" xfId="354" xr:uid="{00000000-0005-0000-0000-00003D010000}"/>
    <cellStyle name="Normal_Sheet3" xfId="196" xr:uid="{00000000-0005-0000-0000-00003F010000}"/>
    <cellStyle name="Note 2" xfId="240" xr:uid="{00000000-0005-0000-0000-000040010000}"/>
    <cellStyle name="Note 2 2" xfId="316" xr:uid="{00000000-0005-0000-0000-000041010000}"/>
    <cellStyle name="Note 2 2 2" xfId="421" xr:uid="{00000000-0005-0000-0000-000041010000}"/>
    <cellStyle name="Note 2 3" xfId="282" xr:uid="{00000000-0005-0000-0000-000042010000}"/>
    <cellStyle name="Note 2 3 2" xfId="387" xr:uid="{00000000-0005-0000-0000-000042010000}"/>
    <cellStyle name="Note 2 4" xfId="352" xr:uid="{00000000-0005-0000-0000-000040010000}"/>
    <cellStyle name="Note 3" xfId="245" xr:uid="{00000000-0005-0000-0000-000043010000}"/>
    <cellStyle name="Note 3 2" xfId="319" xr:uid="{00000000-0005-0000-0000-000044010000}"/>
    <cellStyle name="Note 3 2 2" xfId="424" xr:uid="{00000000-0005-0000-0000-000044010000}"/>
    <cellStyle name="Note 3 3" xfId="285" xr:uid="{00000000-0005-0000-0000-000045010000}"/>
    <cellStyle name="Note 3 3 2" xfId="390" xr:uid="{00000000-0005-0000-0000-000045010000}"/>
    <cellStyle name="Note 3 4" xfId="355" xr:uid="{00000000-0005-0000-0000-000043010000}"/>
    <cellStyle name="Note 4" xfId="334" xr:uid="{00000000-0005-0000-0000-0000B5010000}"/>
    <cellStyle name="Output" xfId="208" builtinId="21" customBuiltin="1"/>
    <cellStyle name="Title" xfId="199" builtinId="15" customBuiltin="1"/>
    <cellStyle name="Title 2" xfId="242" xr:uid="{00000000-0005-0000-0000-000048010000}"/>
    <cellStyle name="Title 3" xfId="241" xr:uid="{00000000-0005-0000-0000-000049010000}"/>
    <cellStyle name="Total" xfId="214" builtinId="25" customBuiltin="1"/>
    <cellStyle name="Warning Text" xfId="212" builtinId="11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4 Bcell-spl-Table_2" connectionId="11" xr16:uid="{00000000-0016-0000-0200-000005000000}" autoFormatId="0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5 Tcell spl-Table" connectionId="2" xr16:uid="{00000000-0016-0000-0300-00000E000000}" autoFormatId="0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4 Tcell spl-Table" connectionId="20" xr16:uid="{00000000-0016-0000-0300-00000D000000}" autoFormatId="0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2 Tcell-spl-Table" connectionId="18" xr16:uid="{00000000-0016-0000-0300-00000C000000}" autoFormatId="0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3 Tcell-Table" connectionId="19" xr16:uid="{00000000-0016-0000-0300-00000B000000}" autoFormatId="0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1 Tcell-Table" connectionId="17" xr16:uid="{00000000-0016-0000-0300-00000A000000}" autoFormatId="0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1 Tcell-Table_1" connectionId="3" xr16:uid="{00000000-0016-0000-0300-000009000000}" autoFormatId="0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5 Myloid-Table" connectionId="16" xr16:uid="{00000000-0016-0000-0400-000013000000}" autoFormatId="0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4 Myloid-Table" connectionId="15" xr16:uid="{00000000-0016-0000-0400-000012000000}" autoFormatId="0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3 Myloid-Table" connectionId="14" xr16:uid="{00000000-0016-0000-0400-000011000000}" autoFormatId="0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2 Myloid-Table" connectionId="12" xr16:uid="{00000000-0016-0000-0400-000010000000}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1 Bcell-spl-Table" connectionId="7" xr16:uid="{00000000-0016-0000-0200-000004000000}" autoFormatId="0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1 Myloid Table" connectionId="1" xr16:uid="{00000000-0016-0000-0400-00000F000000}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5 Bcell-spl-Table_1" connectionId="10" xr16:uid="{00000000-0016-0000-0200-000001000000}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3 Bcell spl-Table_1" connectionId="8" xr16:uid="{00000000-0016-0000-0200-000002000000}" autoFormatId="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5 Bcell-spl-Table" connectionId="6" xr16:uid="{00000000-0016-0000-0200-000000000000}" autoFormatId="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4 Bcell-spl-Table_1" connectionId="9" xr16:uid="{00000000-0016-0000-0200-000008000000}" autoFormatId="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3 Bcell spl-Table_2" connectionId="13" xr16:uid="{00000000-0016-0000-0200-000003000000}" autoFormatId="0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4 Bcell-spl-Table" connectionId="5" xr16:uid="{00000000-0016-0000-0200-000006000000}" autoFormatId="0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y21 Load3 Bcell spl-Table" connectionId="4" xr16:uid="{00000000-0016-0000-0200-000007000000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tp://157.98.192.110/ntp-cebs/datatype/CLARITY-BPA/Kaminski/Set4_PND2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8.xml"/><Relationship Id="rId3" Type="http://schemas.openxmlformats.org/officeDocument/2006/relationships/queryTable" Target="../queryTables/queryTable3.xml"/><Relationship Id="rId7" Type="http://schemas.openxmlformats.org/officeDocument/2006/relationships/queryTable" Target="../queryTables/queryTable7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Relationship Id="rId6" Type="http://schemas.openxmlformats.org/officeDocument/2006/relationships/queryTable" Target="../queryTables/queryTable6.xml"/><Relationship Id="rId5" Type="http://schemas.openxmlformats.org/officeDocument/2006/relationships/queryTable" Target="../queryTables/queryTable5.xml"/><Relationship Id="rId4" Type="http://schemas.openxmlformats.org/officeDocument/2006/relationships/queryTable" Target="../queryTables/queryTable4.xml"/><Relationship Id="rId9" Type="http://schemas.openxmlformats.org/officeDocument/2006/relationships/queryTable" Target="../queryTables/query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2.xml"/><Relationship Id="rId2" Type="http://schemas.openxmlformats.org/officeDocument/2006/relationships/queryTable" Target="../queryTables/queryTable11.xml"/><Relationship Id="rId1" Type="http://schemas.openxmlformats.org/officeDocument/2006/relationships/queryTable" Target="../queryTables/queryTable10.xml"/><Relationship Id="rId6" Type="http://schemas.openxmlformats.org/officeDocument/2006/relationships/queryTable" Target="../queryTables/queryTable15.xml"/><Relationship Id="rId5" Type="http://schemas.openxmlformats.org/officeDocument/2006/relationships/queryTable" Target="../queryTables/queryTable14.xml"/><Relationship Id="rId4" Type="http://schemas.openxmlformats.org/officeDocument/2006/relationships/queryTable" Target="../queryTables/queryTable1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7.xml"/><Relationship Id="rId2" Type="http://schemas.openxmlformats.org/officeDocument/2006/relationships/queryTable" Target="../queryTables/queryTable16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0.xml"/><Relationship Id="rId5" Type="http://schemas.openxmlformats.org/officeDocument/2006/relationships/queryTable" Target="../queryTables/queryTable19.xml"/><Relationship Id="rId4" Type="http://schemas.openxmlformats.org/officeDocument/2006/relationships/queryTable" Target="../queryTables/queryTable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B75"/>
  <sheetViews>
    <sheetView tabSelected="1" workbookViewId="0"/>
  </sheetViews>
  <sheetFormatPr defaultRowHeight="15.6" x14ac:dyDescent="0.6"/>
  <cols>
    <col min="1" max="1" width="36.09765625" customWidth="1"/>
    <col min="2" max="2" width="90.59765625" customWidth="1"/>
  </cols>
  <sheetData>
    <row r="1" spans="1:2" ht="15.9" thickBot="1" x14ac:dyDescent="0.65">
      <c r="A1" s="60" t="s">
        <v>311</v>
      </c>
      <c r="B1" s="56"/>
    </row>
    <row r="2" spans="1:2" x14ac:dyDescent="0.6">
      <c r="A2" s="61" t="s">
        <v>312</v>
      </c>
      <c r="B2" s="107" t="s">
        <v>354</v>
      </c>
    </row>
    <row r="3" spans="1:2" x14ac:dyDescent="0.6">
      <c r="A3" s="61" t="s">
        <v>313</v>
      </c>
      <c r="B3" s="57">
        <v>4</v>
      </c>
    </row>
    <row r="4" spans="1:2" x14ac:dyDescent="0.6">
      <c r="A4" s="61" t="s">
        <v>314</v>
      </c>
      <c r="B4" s="57" t="s">
        <v>315</v>
      </c>
    </row>
    <row r="5" spans="1:2" x14ac:dyDescent="0.6">
      <c r="A5" s="61" t="s">
        <v>316</v>
      </c>
      <c r="B5" s="57" t="s">
        <v>325</v>
      </c>
    </row>
    <row r="6" spans="1:2" x14ac:dyDescent="0.6">
      <c r="A6" s="62" t="s">
        <v>317</v>
      </c>
      <c r="B6" s="57" t="s">
        <v>318</v>
      </c>
    </row>
    <row r="7" spans="1:2" x14ac:dyDescent="0.6">
      <c r="A7" s="62" t="s">
        <v>319</v>
      </c>
      <c r="B7" s="57" t="s">
        <v>320</v>
      </c>
    </row>
    <row r="8" spans="1:2" x14ac:dyDescent="0.6">
      <c r="A8" s="63" t="s">
        <v>321</v>
      </c>
      <c r="B8" s="58" t="s">
        <v>326</v>
      </c>
    </row>
    <row r="9" spans="1:2" x14ac:dyDescent="0.6">
      <c r="A9" s="64" t="s">
        <v>322</v>
      </c>
      <c r="B9" s="59">
        <v>43371</v>
      </c>
    </row>
    <row r="10" spans="1:2" x14ac:dyDescent="0.6">
      <c r="A10" s="64"/>
      <c r="B10" s="59"/>
    </row>
    <row r="11" spans="1:2" x14ac:dyDescent="0.6">
      <c r="A11" s="75" t="s">
        <v>346</v>
      </c>
      <c r="B11" s="54"/>
    </row>
    <row r="12" spans="1:2" ht="15.9" thickBot="1" x14ac:dyDescent="0.65">
      <c r="A12" s="55" t="s">
        <v>323</v>
      </c>
      <c r="B12" s="55" t="s">
        <v>324</v>
      </c>
    </row>
    <row r="13" spans="1:2" x14ac:dyDescent="0.6">
      <c r="A13" s="65" t="s">
        <v>285</v>
      </c>
      <c r="B13" s="65" t="s">
        <v>329</v>
      </c>
    </row>
    <row r="14" spans="1:2" x14ac:dyDescent="0.6">
      <c r="A14" s="51" t="s">
        <v>287</v>
      </c>
      <c r="B14" t="s">
        <v>361</v>
      </c>
    </row>
    <row r="15" spans="1:2" x14ac:dyDescent="0.6">
      <c r="A15" s="50" t="s">
        <v>286</v>
      </c>
      <c r="B15" s="66" t="s">
        <v>332</v>
      </c>
    </row>
    <row r="16" spans="1:2" x14ac:dyDescent="0.6">
      <c r="A16" s="51" t="s">
        <v>304</v>
      </c>
      <c r="B16" s="70" t="s">
        <v>336</v>
      </c>
    </row>
    <row r="17" spans="1:2" x14ac:dyDescent="0.6">
      <c r="A17" s="65" t="s">
        <v>330</v>
      </c>
      <c r="B17" s="65" t="s">
        <v>331</v>
      </c>
    </row>
    <row r="18" spans="1:2" x14ac:dyDescent="0.6">
      <c r="A18" s="50" t="s">
        <v>294</v>
      </c>
      <c r="B18" s="71" t="s">
        <v>341</v>
      </c>
    </row>
    <row r="19" spans="1:2" x14ac:dyDescent="0.6">
      <c r="A19" s="51" t="s">
        <v>353</v>
      </c>
      <c r="B19" s="70" t="s">
        <v>339</v>
      </c>
    </row>
    <row r="20" spans="1:2" x14ac:dyDescent="0.6">
      <c r="A20" s="51" t="s">
        <v>335</v>
      </c>
      <c r="B20" s="70" t="s">
        <v>337</v>
      </c>
    </row>
    <row r="21" spans="1:2" x14ac:dyDescent="0.6">
      <c r="A21" s="52" t="s">
        <v>305</v>
      </c>
      <c r="B21" s="69" t="s">
        <v>338</v>
      </c>
    </row>
    <row r="22" spans="1:2" x14ac:dyDescent="0.6">
      <c r="A22" s="50" t="s">
        <v>302</v>
      </c>
      <c r="B22" s="67" t="s">
        <v>333</v>
      </c>
    </row>
    <row r="23" spans="1:2" x14ac:dyDescent="0.6">
      <c r="A23" s="50" t="s">
        <v>303</v>
      </c>
      <c r="B23" s="68" t="s">
        <v>334</v>
      </c>
    </row>
    <row r="24" spans="1:2" x14ac:dyDescent="0.6">
      <c r="A24" s="51" t="s">
        <v>293</v>
      </c>
      <c r="B24" s="70" t="s">
        <v>340</v>
      </c>
    </row>
    <row r="25" spans="1:2" ht="29.1" x14ac:dyDescent="0.6">
      <c r="A25" s="51" t="s">
        <v>288</v>
      </c>
      <c r="B25" s="72" t="s">
        <v>407</v>
      </c>
    </row>
    <row r="26" spans="1:2" ht="29.1" x14ac:dyDescent="0.6">
      <c r="A26" s="51" t="s">
        <v>289</v>
      </c>
      <c r="B26" s="72" t="s">
        <v>408</v>
      </c>
    </row>
    <row r="27" spans="1:2" ht="29.1" x14ac:dyDescent="0.6">
      <c r="A27" s="51" t="s">
        <v>290</v>
      </c>
      <c r="B27" s="115" t="s">
        <v>409</v>
      </c>
    </row>
    <row r="28" spans="1:2" ht="29.1" x14ac:dyDescent="0.6">
      <c r="A28" s="51" t="s">
        <v>291</v>
      </c>
      <c r="B28" s="115" t="s">
        <v>410</v>
      </c>
    </row>
    <row r="29" spans="1:2" x14ac:dyDescent="0.6">
      <c r="A29" s="50" t="s">
        <v>362</v>
      </c>
      <c r="B29" s="70" t="s">
        <v>363</v>
      </c>
    </row>
    <row r="30" spans="1:2" x14ac:dyDescent="0.6">
      <c r="A30" s="50" t="s">
        <v>401</v>
      </c>
      <c r="B30" s="73" t="s">
        <v>402</v>
      </c>
    </row>
    <row r="31" spans="1:2" x14ac:dyDescent="0.6">
      <c r="A31" s="50" t="s">
        <v>292</v>
      </c>
      <c r="B31" t="s">
        <v>292</v>
      </c>
    </row>
    <row r="33" spans="1:2" x14ac:dyDescent="0.6">
      <c r="A33" s="75" t="s">
        <v>345</v>
      </c>
      <c r="B33" s="74"/>
    </row>
    <row r="34" spans="1:2" ht="15.9" thickBot="1" x14ac:dyDescent="0.65">
      <c r="A34" s="55" t="s">
        <v>323</v>
      </c>
      <c r="B34" s="55" t="s">
        <v>324</v>
      </c>
    </row>
    <row r="35" spans="1:2" ht="16.8" x14ac:dyDescent="0.6">
      <c r="A35" s="50" t="s">
        <v>327</v>
      </c>
      <c r="B35" s="50" t="s">
        <v>343</v>
      </c>
    </row>
    <row r="36" spans="1:2" ht="16.8" x14ac:dyDescent="0.6">
      <c r="A36" s="50" t="s">
        <v>328</v>
      </c>
      <c r="B36" s="50" t="s">
        <v>342</v>
      </c>
    </row>
    <row r="37" spans="1:2" x14ac:dyDescent="0.6">
      <c r="A37" s="50" t="s">
        <v>397</v>
      </c>
      <c r="B37" s="50" t="s">
        <v>344</v>
      </c>
    </row>
    <row r="38" spans="1:2" x14ac:dyDescent="0.6">
      <c r="A38" s="50" t="s">
        <v>364</v>
      </c>
      <c r="B38" s="50" t="s">
        <v>403</v>
      </c>
    </row>
    <row r="40" spans="1:2" x14ac:dyDescent="0.6">
      <c r="A40" s="75" t="s">
        <v>351</v>
      </c>
      <c r="B40" s="74"/>
    </row>
    <row r="41" spans="1:2" ht="15.9" thickBot="1" x14ac:dyDescent="0.65">
      <c r="A41" s="55" t="s">
        <v>323</v>
      </c>
      <c r="B41" s="55" t="s">
        <v>324</v>
      </c>
    </row>
    <row r="42" spans="1:2" s="114" customFormat="1" x14ac:dyDescent="0.6">
      <c r="A42" s="113" t="s">
        <v>404</v>
      </c>
      <c r="B42" s="117" t="s">
        <v>523</v>
      </c>
    </row>
    <row r="43" spans="1:2" x14ac:dyDescent="0.6">
      <c r="A43" s="83" t="s">
        <v>10</v>
      </c>
      <c r="B43" s="98" t="s">
        <v>348</v>
      </c>
    </row>
    <row r="44" spans="1:2" x14ac:dyDescent="0.6">
      <c r="A44" s="83" t="s">
        <v>380</v>
      </c>
      <c r="B44" s="1" t="s">
        <v>396</v>
      </c>
    </row>
    <row r="46" spans="1:2" x14ac:dyDescent="0.6">
      <c r="A46" s="75" t="s">
        <v>352</v>
      </c>
      <c r="B46" s="74"/>
    </row>
    <row r="47" spans="1:2" ht="15.9" thickBot="1" x14ac:dyDescent="0.65">
      <c r="A47" s="55" t="s">
        <v>323</v>
      </c>
      <c r="B47" s="55" t="s">
        <v>324</v>
      </c>
    </row>
    <row r="48" spans="1:2" x14ac:dyDescent="0.6">
      <c r="A48" s="106" t="s">
        <v>404</v>
      </c>
      <c r="B48" s="117" t="s">
        <v>523</v>
      </c>
    </row>
    <row r="49" spans="1:2" x14ac:dyDescent="0.6">
      <c r="A49" s="83" t="s">
        <v>10</v>
      </c>
      <c r="B49" s="98" t="s">
        <v>348</v>
      </c>
    </row>
    <row r="50" spans="1:2" x14ac:dyDescent="0.6">
      <c r="A50" s="50" t="s">
        <v>379</v>
      </c>
      <c r="B50" s="1" t="s">
        <v>389</v>
      </c>
    </row>
    <row r="51" spans="1:2" x14ac:dyDescent="0.6">
      <c r="A51" s="50" t="s">
        <v>378</v>
      </c>
      <c r="B51" s="1" t="s">
        <v>390</v>
      </c>
    </row>
    <row r="52" spans="1:2" x14ac:dyDescent="0.6">
      <c r="A52" s="50" t="s">
        <v>377</v>
      </c>
      <c r="B52" s="1" t="s">
        <v>391</v>
      </c>
    </row>
    <row r="53" spans="1:2" x14ac:dyDescent="0.6">
      <c r="A53" s="50" t="s">
        <v>376</v>
      </c>
      <c r="B53" s="1" t="s">
        <v>392</v>
      </c>
    </row>
    <row r="54" spans="1:2" x14ac:dyDescent="0.6">
      <c r="A54" s="50" t="s">
        <v>375</v>
      </c>
      <c r="B54" s="1" t="s">
        <v>406</v>
      </c>
    </row>
    <row r="55" spans="1:2" x14ac:dyDescent="0.6">
      <c r="A55" s="50" t="s">
        <v>374</v>
      </c>
      <c r="B55" s="1" t="s">
        <v>393</v>
      </c>
    </row>
    <row r="56" spans="1:2" x14ac:dyDescent="0.6">
      <c r="A56" s="50" t="s">
        <v>373</v>
      </c>
      <c r="B56" s="1" t="s">
        <v>394</v>
      </c>
    </row>
    <row r="57" spans="1:2" x14ac:dyDescent="0.6">
      <c r="A57" s="50" t="s">
        <v>372</v>
      </c>
      <c r="B57" s="1" t="s">
        <v>395</v>
      </c>
    </row>
    <row r="59" spans="1:2" x14ac:dyDescent="0.6">
      <c r="A59" s="75" t="s">
        <v>347</v>
      </c>
      <c r="B59" s="74"/>
    </row>
    <row r="60" spans="1:2" ht="15.9" thickBot="1" x14ac:dyDescent="0.65">
      <c r="A60" s="55" t="s">
        <v>323</v>
      </c>
      <c r="B60" s="55" t="s">
        <v>324</v>
      </c>
    </row>
    <row r="61" spans="1:2" x14ac:dyDescent="0.6">
      <c r="A61" s="106" t="s">
        <v>404</v>
      </c>
      <c r="B61" s="117" t="s">
        <v>523</v>
      </c>
    </row>
    <row r="62" spans="1:2" x14ac:dyDescent="0.6">
      <c r="A62" s="83" t="s">
        <v>10</v>
      </c>
      <c r="B62" s="98" t="s">
        <v>348</v>
      </c>
    </row>
    <row r="63" spans="1:2" x14ac:dyDescent="0.6">
      <c r="A63" s="83" t="s">
        <v>365</v>
      </c>
      <c r="B63" s="1" t="s">
        <v>382</v>
      </c>
    </row>
    <row r="64" spans="1:2" x14ac:dyDescent="0.6">
      <c r="A64" s="83" t="s">
        <v>366</v>
      </c>
      <c r="B64" s="1" t="s">
        <v>385</v>
      </c>
    </row>
    <row r="65" spans="1:2" x14ac:dyDescent="0.6">
      <c r="A65" s="83" t="s">
        <v>367</v>
      </c>
      <c r="B65" s="1" t="s">
        <v>383</v>
      </c>
    </row>
    <row r="66" spans="1:2" x14ac:dyDescent="0.6">
      <c r="A66" s="83" t="s">
        <v>368</v>
      </c>
      <c r="B66" s="1" t="s">
        <v>384</v>
      </c>
    </row>
    <row r="67" spans="1:2" x14ac:dyDescent="0.6">
      <c r="A67" s="83" t="s">
        <v>107</v>
      </c>
      <c r="B67" s="1" t="s">
        <v>349</v>
      </c>
    </row>
    <row r="68" spans="1:2" x14ac:dyDescent="0.6">
      <c r="A68" s="83" t="s">
        <v>369</v>
      </c>
      <c r="B68" s="1" t="s">
        <v>386</v>
      </c>
    </row>
    <row r="69" spans="1:2" x14ac:dyDescent="0.6">
      <c r="A69" s="83" t="s">
        <v>370</v>
      </c>
      <c r="B69" s="1" t="s">
        <v>387</v>
      </c>
    </row>
    <row r="70" spans="1:2" x14ac:dyDescent="0.6">
      <c r="A70" s="83" t="s">
        <v>371</v>
      </c>
      <c r="B70" s="1" t="s">
        <v>388</v>
      </c>
    </row>
    <row r="71" spans="1:2" x14ac:dyDescent="0.6">
      <c r="A71" s="83" t="s">
        <v>0</v>
      </c>
      <c r="B71" s="1" t="s">
        <v>350</v>
      </c>
    </row>
    <row r="74" spans="1:2" ht="15.9" thickBot="1" x14ac:dyDescent="0.65">
      <c r="A74" s="118" t="s">
        <v>524</v>
      </c>
      <c r="B74" s="119"/>
    </row>
    <row r="75" spans="1:2" s="121" customFormat="1" ht="30" customHeight="1" x14ac:dyDescent="0.6">
      <c r="A75" s="120" t="s">
        <v>525</v>
      </c>
    </row>
  </sheetData>
  <hyperlinks>
    <hyperlink ref="A75" r:id="rId1" xr:uid="{6B9A93BC-17FD-4C48-A861-BE6D1736959A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W219"/>
  <sheetViews>
    <sheetView zoomScaleNormal="100" workbookViewId="0"/>
  </sheetViews>
  <sheetFormatPr defaultColWidth="21.59765625" defaultRowHeight="14.4" x14ac:dyDescent="0.55000000000000004"/>
  <cols>
    <col min="1" max="1" width="10.5" style="16" customWidth="1"/>
    <col min="2" max="2" width="5.5" style="16" bestFit="1" customWidth="1"/>
    <col min="3" max="3" width="5.75" style="7" bestFit="1" customWidth="1"/>
    <col min="4" max="4" width="9.75" style="16" bestFit="1" customWidth="1"/>
    <col min="5" max="5" width="4.34765625" style="16" bestFit="1" customWidth="1"/>
    <col min="6" max="6" width="4.59765625" style="7" customWidth="1"/>
    <col min="7" max="7" width="6.09765625" style="16" bestFit="1" customWidth="1"/>
    <col min="8" max="8" width="9.84765625" style="16" bestFit="1" customWidth="1"/>
    <col min="9" max="9" width="10.34765625" style="16" bestFit="1" customWidth="1"/>
    <col min="10" max="10" width="8.75" style="7" bestFit="1" customWidth="1"/>
    <col min="11" max="11" width="11.59765625" style="7" bestFit="1" customWidth="1"/>
    <col min="12" max="12" width="4.5" style="16" bestFit="1" customWidth="1"/>
    <col min="13" max="14" width="11" style="16" bestFit="1" customWidth="1"/>
    <col min="15" max="16" width="12.59765625" style="16" customWidth="1"/>
    <col min="17" max="17" width="9.09765625" style="7" bestFit="1" customWidth="1"/>
    <col min="18" max="18" width="10.59765625" style="7" bestFit="1" customWidth="1"/>
    <col min="19" max="19" width="8.59765625" style="7" bestFit="1" customWidth="1"/>
    <col min="20" max="20" width="12.25" style="7" bestFit="1" customWidth="1"/>
    <col min="21" max="21" width="11" style="7" bestFit="1" customWidth="1"/>
    <col min="22" max="22" width="7.34765625" style="7" bestFit="1" customWidth="1"/>
    <col min="23" max="23" width="20.25" style="7" bestFit="1" customWidth="1"/>
    <col min="24" max="16384" width="21.59765625" style="7"/>
  </cols>
  <sheetData>
    <row r="1" spans="1:23" s="47" customFormat="1" ht="45.6" thickBot="1" x14ac:dyDescent="0.6">
      <c r="A1" s="5" t="s">
        <v>285</v>
      </c>
      <c r="B1" s="5" t="s">
        <v>287</v>
      </c>
      <c r="C1" s="6" t="s">
        <v>286</v>
      </c>
      <c r="D1" s="5" t="s">
        <v>304</v>
      </c>
      <c r="E1" s="5" t="s">
        <v>330</v>
      </c>
      <c r="F1" s="6" t="s">
        <v>356</v>
      </c>
      <c r="G1" s="5" t="s">
        <v>355</v>
      </c>
      <c r="H1" s="5" t="s">
        <v>357</v>
      </c>
      <c r="I1" s="49" t="s">
        <v>305</v>
      </c>
      <c r="J1" s="6" t="s">
        <v>302</v>
      </c>
      <c r="K1" s="6" t="s">
        <v>303</v>
      </c>
      <c r="L1" s="5" t="s">
        <v>293</v>
      </c>
      <c r="M1" s="5" t="s">
        <v>288</v>
      </c>
      <c r="N1" s="5" t="s">
        <v>289</v>
      </c>
      <c r="O1" s="5" t="s">
        <v>290</v>
      </c>
      <c r="P1" s="5" t="s">
        <v>291</v>
      </c>
      <c r="Q1" s="6" t="s">
        <v>362</v>
      </c>
      <c r="R1" s="6" t="s">
        <v>401</v>
      </c>
      <c r="S1" s="6" t="s">
        <v>297</v>
      </c>
      <c r="T1" s="6" t="s">
        <v>298</v>
      </c>
      <c r="U1" s="6" t="s">
        <v>397</v>
      </c>
      <c r="V1" s="6" t="s">
        <v>364</v>
      </c>
      <c r="W1" s="6" t="s">
        <v>292</v>
      </c>
    </row>
    <row r="2" spans="1:23" x14ac:dyDescent="0.55000000000000004">
      <c r="A2" s="8">
        <v>21910258901</v>
      </c>
      <c r="B2" s="10" t="s">
        <v>96</v>
      </c>
      <c r="C2" s="9">
        <v>58901</v>
      </c>
      <c r="D2" s="10" t="s">
        <v>306</v>
      </c>
      <c r="E2" s="8">
        <v>9</v>
      </c>
      <c r="F2" s="11" t="s">
        <v>296</v>
      </c>
      <c r="G2" s="10" t="s">
        <v>300</v>
      </c>
      <c r="H2" s="10" t="s">
        <v>309</v>
      </c>
      <c r="I2" s="10">
        <v>0</v>
      </c>
      <c r="J2" s="48">
        <v>41178</v>
      </c>
      <c r="K2" s="48">
        <v>41199</v>
      </c>
      <c r="L2" s="39">
        <v>1</v>
      </c>
      <c r="M2" s="10">
        <v>0</v>
      </c>
      <c r="N2" s="10">
        <v>15</v>
      </c>
      <c r="O2" s="10">
        <v>0</v>
      </c>
      <c r="P2" s="10">
        <v>8</v>
      </c>
      <c r="Q2" s="11">
        <v>51.5</v>
      </c>
      <c r="R2" s="11">
        <v>274.39999999999998</v>
      </c>
      <c r="S2" s="11">
        <f>36.81*5</f>
        <v>184.05</v>
      </c>
      <c r="T2" s="12">
        <f>ROUND(S2/R2,2)</f>
        <v>0.67</v>
      </c>
      <c r="U2" s="13">
        <f t="shared" ref="U2:U33" si="0">ROUND(R2/(Q2*1000), 4)</f>
        <v>5.3E-3</v>
      </c>
      <c r="V2" s="14">
        <v>95.9</v>
      </c>
    </row>
    <row r="3" spans="1:23" x14ac:dyDescent="0.55000000000000004">
      <c r="A3" s="8">
        <v>21910259101</v>
      </c>
      <c r="B3" s="10" t="s">
        <v>179</v>
      </c>
      <c r="C3" s="9">
        <v>59101</v>
      </c>
      <c r="D3" s="10" t="s">
        <v>306</v>
      </c>
      <c r="E3" s="8">
        <v>483</v>
      </c>
      <c r="F3" s="11" t="s">
        <v>296</v>
      </c>
      <c r="G3" s="10" t="s">
        <v>300</v>
      </c>
      <c r="H3" s="10" t="s">
        <v>309</v>
      </c>
      <c r="I3" s="10">
        <v>0</v>
      </c>
      <c r="J3" s="48">
        <v>41233</v>
      </c>
      <c r="K3" s="48">
        <v>41254</v>
      </c>
      <c r="L3" s="39">
        <v>3</v>
      </c>
      <c r="M3" s="10" t="s">
        <v>360</v>
      </c>
      <c r="N3" s="10" t="s">
        <v>360</v>
      </c>
      <c r="O3" s="10" t="s">
        <v>360</v>
      </c>
      <c r="P3" s="10" t="s">
        <v>360</v>
      </c>
      <c r="Q3" s="11">
        <v>47.4</v>
      </c>
      <c r="R3" s="11">
        <v>238.4</v>
      </c>
      <c r="S3" s="11">
        <v>104</v>
      </c>
      <c r="T3" s="12">
        <f>ROUND(S3/R3,2)</f>
        <v>0.44</v>
      </c>
      <c r="U3" s="13">
        <f t="shared" si="0"/>
        <v>5.0000000000000001E-3</v>
      </c>
      <c r="V3" s="14">
        <v>85.2</v>
      </c>
    </row>
    <row r="4" spans="1:23" x14ac:dyDescent="0.55000000000000004">
      <c r="A4" s="8">
        <v>21910260701</v>
      </c>
      <c r="B4" s="10" t="s">
        <v>8</v>
      </c>
      <c r="C4" s="9">
        <v>60301</v>
      </c>
      <c r="D4" s="10" t="s">
        <v>306</v>
      </c>
      <c r="E4" s="8">
        <v>855</v>
      </c>
      <c r="F4" s="9" t="s">
        <v>295</v>
      </c>
      <c r="G4" s="10" t="s">
        <v>300</v>
      </c>
      <c r="H4" s="10" t="s">
        <v>309</v>
      </c>
      <c r="I4" s="10">
        <v>0</v>
      </c>
      <c r="J4" s="48">
        <v>41288</v>
      </c>
      <c r="K4" s="48">
        <v>41309</v>
      </c>
      <c r="L4" s="39">
        <v>5</v>
      </c>
      <c r="M4" s="10" t="s">
        <v>360</v>
      </c>
      <c r="N4" s="10" t="s">
        <v>360</v>
      </c>
      <c r="O4" s="10" t="s">
        <v>360</v>
      </c>
      <c r="P4" s="10" t="s">
        <v>360</v>
      </c>
      <c r="Q4" s="11">
        <v>52.4</v>
      </c>
      <c r="R4" s="11">
        <v>260.89999999999998</v>
      </c>
      <c r="S4" s="11">
        <v>153.80000000000001</v>
      </c>
      <c r="T4" s="12">
        <f>ROUND(S4/R4,2)</f>
        <v>0.59</v>
      </c>
      <c r="U4" s="13">
        <f t="shared" si="0"/>
        <v>5.0000000000000001E-3</v>
      </c>
      <c r="V4" s="14">
        <v>93.3</v>
      </c>
    </row>
    <row r="5" spans="1:23" x14ac:dyDescent="0.55000000000000004">
      <c r="A5" s="8">
        <v>21910260101</v>
      </c>
      <c r="B5" s="10" t="s">
        <v>259</v>
      </c>
      <c r="C5" s="9">
        <v>61501</v>
      </c>
      <c r="D5" s="10" t="s">
        <v>306</v>
      </c>
      <c r="E5" s="8">
        <v>495</v>
      </c>
      <c r="F5" s="9" t="s">
        <v>295</v>
      </c>
      <c r="G5" s="10" t="s">
        <v>300</v>
      </c>
      <c r="H5" s="10" t="s">
        <v>309</v>
      </c>
      <c r="I5" s="10">
        <v>0</v>
      </c>
      <c r="J5" s="48">
        <v>41232</v>
      </c>
      <c r="K5" s="48">
        <v>41253</v>
      </c>
      <c r="L5" s="39">
        <v>3</v>
      </c>
      <c r="M5" s="10" t="s">
        <v>360</v>
      </c>
      <c r="N5" s="10" t="s">
        <v>360</v>
      </c>
      <c r="O5" s="10" t="s">
        <v>360</v>
      </c>
      <c r="P5" s="10" t="s">
        <v>360</v>
      </c>
      <c r="Q5" s="9">
        <v>42.8</v>
      </c>
      <c r="R5" s="11">
        <v>225.3</v>
      </c>
      <c r="S5" s="11">
        <v>121</v>
      </c>
      <c r="T5" s="12">
        <v>0.54</v>
      </c>
      <c r="U5" s="13">
        <f t="shared" si="0"/>
        <v>5.3E-3</v>
      </c>
      <c r="V5" s="14">
        <v>78.400000000000006</v>
      </c>
    </row>
    <row r="6" spans="1:23" x14ac:dyDescent="0.55000000000000004">
      <c r="A6" s="8">
        <v>21910260801</v>
      </c>
      <c r="B6" s="10" t="s">
        <v>40</v>
      </c>
      <c r="C6" s="9">
        <v>61701</v>
      </c>
      <c r="D6" s="10" t="s">
        <v>306</v>
      </c>
      <c r="E6" s="8">
        <v>843</v>
      </c>
      <c r="F6" s="9" t="s">
        <v>295</v>
      </c>
      <c r="G6" s="10" t="s">
        <v>300</v>
      </c>
      <c r="H6" s="10" t="s">
        <v>309</v>
      </c>
      <c r="I6" s="10">
        <v>0</v>
      </c>
      <c r="J6" s="48">
        <v>41289</v>
      </c>
      <c r="K6" s="48">
        <v>41310</v>
      </c>
      <c r="L6" s="39">
        <v>5</v>
      </c>
      <c r="M6" s="10" t="s">
        <v>360</v>
      </c>
      <c r="N6" s="10" t="s">
        <v>360</v>
      </c>
      <c r="O6" s="10" t="s">
        <v>360</v>
      </c>
      <c r="P6" s="10" t="s">
        <v>360</v>
      </c>
      <c r="Q6" s="11">
        <v>48.4</v>
      </c>
      <c r="R6" s="11">
        <v>259.3</v>
      </c>
      <c r="S6" s="11">
        <v>137.65</v>
      </c>
      <c r="T6" s="12">
        <f>ROUND(S6/R6,2)</f>
        <v>0.53</v>
      </c>
      <c r="U6" s="13">
        <f t="shared" si="0"/>
        <v>5.4000000000000003E-3</v>
      </c>
      <c r="V6" s="14">
        <v>90.4</v>
      </c>
    </row>
    <row r="7" spans="1:23" x14ac:dyDescent="0.55000000000000004">
      <c r="A7" s="8">
        <v>21910260501</v>
      </c>
      <c r="B7" s="10" t="s">
        <v>244</v>
      </c>
      <c r="C7" s="9">
        <v>63401</v>
      </c>
      <c r="D7" s="10" t="s">
        <v>306</v>
      </c>
      <c r="E7" s="8">
        <v>726</v>
      </c>
      <c r="F7" s="9" t="s">
        <v>295</v>
      </c>
      <c r="G7" s="10" t="s">
        <v>300</v>
      </c>
      <c r="H7" s="10" t="s">
        <v>309</v>
      </c>
      <c r="I7" s="10">
        <v>0</v>
      </c>
      <c r="J7" s="48">
        <v>41264</v>
      </c>
      <c r="K7" s="48">
        <v>41285</v>
      </c>
      <c r="L7" s="39">
        <v>4</v>
      </c>
      <c r="M7" s="10" t="s">
        <v>360</v>
      </c>
      <c r="N7" s="10" t="s">
        <v>360</v>
      </c>
      <c r="O7" s="10" t="s">
        <v>360</v>
      </c>
      <c r="P7" s="10" t="s">
        <v>360</v>
      </c>
      <c r="Q7" s="11">
        <v>51</v>
      </c>
      <c r="R7" s="11">
        <v>229.1</v>
      </c>
      <c r="S7" s="11">
        <v>193.3</v>
      </c>
      <c r="T7" s="12">
        <f>ROUND(S7/R7,2)</f>
        <v>0.84</v>
      </c>
      <c r="U7" s="13">
        <f t="shared" si="0"/>
        <v>4.4999999999999997E-3</v>
      </c>
      <c r="V7" s="14">
        <v>92.7</v>
      </c>
    </row>
    <row r="8" spans="1:23" x14ac:dyDescent="0.55000000000000004">
      <c r="A8" s="8">
        <v>21910260301</v>
      </c>
      <c r="B8" s="10" t="s">
        <v>98</v>
      </c>
      <c r="C8" s="9">
        <v>64001</v>
      </c>
      <c r="D8" s="10" t="s">
        <v>306</v>
      </c>
      <c r="E8" s="8">
        <v>490</v>
      </c>
      <c r="F8" s="9" t="s">
        <v>295</v>
      </c>
      <c r="G8" s="10" t="s">
        <v>300</v>
      </c>
      <c r="H8" s="10" t="s">
        <v>309</v>
      </c>
      <c r="I8" s="10">
        <v>0</v>
      </c>
      <c r="J8" s="48">
        <v>41234</v>
      </c>
      <c r="K8" s="48">
        <v>41255</v>
      </c>
      <c r="L8" s="39">
        <v>3</v>
      </c>
      <c r="M8" s="10" t="s">
        <v>360</v>
      </c>
      <c r="N8" s="10" t="s">
        <v>360</v>
      </c>
      <c r="O8" s="10" t="s">
        <v>360</v>
      </c>
      <c r="P8" s="10" t="s">
        <v>360</v>
      </c>
      <c r="Q8" s="11">
        <v>51.7</v>
      </c>
      <c r="R8" s="11">
        <v>239.6</v>
      </c>
      <c r="S8" s="11">
        <v>102.9</v>
      </c>
      <c r="T8" s="12">
        <f>ROUND(S8/R8,2)</f>
        <v>0.43</v>
      </c>
      <c r="U8" s="13">
        <f t="shared" si="0"/>
        <v>4.5999999999999999E-3</v>
      </c>
      <c r="V8" s="14">
        <v>87.8</v>
      </c>
    </row>
    <row r="9" spans="1:23" x14ac:dyDescent="0.55000000000000004">
      <c r="A9" s="8">
        <v>21910260201</v>
      </c>
      <c r="B9" s="10" t="s">
        <v>183</v>
      </c>
      <c r="C9" s="9">
        <v>64801</v>
      </c>
      <c r="D9" s="10" t="s">
        <v>306</v>
      </c>
      <c r="E9" s="8">
        <v>493</v>
      </c>
      <c r="F9" s="9" t="s">
        <v>295</v>
      </c>
      <c r="G9" s="10" t="s">
        <v>300</v>
      </c>
      <c r="H9" s="10" t="s">
        <v>309</v>
      </c>
      <c r="I9" s="10">
        <v>0</v>
      </c>
      <c r="J9" s="48">
        <v>41233</v>
      </c>
      <c r="K9" s="48">
        <v>41254</v>
      </c>
      <c r="L9" s="39">
        <v>3</v>
      </c>
      <c r="M9" s="10" t="s">
        <v>360</v>
      </c>
      <c r="N9" s="10" t="s">
        <v>360</v>
      </c>
      <c r="O9" s="10" t="s">
        <v>360</v>
      </c>
      <c r="P9" s="10" t="s">
        <v>360</v>
      </c>
      <c r="Q9" s="11">
        <v>43.9</v>
      </c>
      <c r="R9" s="11">
        <v>202.6</v>
      </c>
      <c r="S9" s="11">
        <v>144</v>
      </c>
      <c r="T9" s="12">
        <f>ROUND(S9/R9,2)</f>
        <v>0.71</v>
      </c>
      <c r="U9" s="13">
        <f t="shared" si="0"/>
        <v>4.5999999999999999E-3</v>
      </c>
      <c r="V9" s="14">
        <v>92.2</v>
      </c>
    </row>
    <row r="10" spans="1:23" x14ac:dyDescent="0.55000000000000004">
      <c r="A10" s="8">
        <v>21910259501</v>
      </c>
      <c r="B10" s="10" t="s">
        <v>35</v>
      </c>
      <c r="C10" s="9">
        <v>66201</v>
      </c>
      <c r="D10" s="10" t="s">
        <v>306</v>
      </c>
      <c r="E10" s="8">
        <v>849</v>
      </c>
      <c r="F10" s="11" t="s">
        <v>296</v>
      </c>
      <c r="G10" s="10" t="s">
        <v>300</v>
      </c>
      <c r="H10" s="10" t="s">
        <v>309</v>
      </c>
      <c r="I10" s="10">
        <v>0</v>
      </c>
      <c r="J10" s="48">
        <v>41289</v>
      </c>
      <c r="K10" s="48">
        <v>41310</v>
      </c>
      <c r="L10" s="39">
        <v>5</v>
      </c>
      <c r="M10" s="10" t="s">
        <v>360</v>
      </c>
      <c r="N10" s="10" t="s">
        <v>360</v>
      </c>
      <c r="O10" s="10" t="s">
        <v>360</v>
      </c>
      <c r="P10" s="10" t="s">
        <v>360</v>
      </c>
      <c r="Q10" s="11">
        <v>52.1</v>
      </c>
      <c r="R10" s="11">
        <v>341.9</v>
      </c>
      <c r="S10" s="11">
        <v>268.39999999999998</v>
      </c>
      <c r="T10" s="12">
        <f>ROUND(S10/R10,2)</f>
        <v>0.79</v>
      </c>
      <c r="U10" s="13">
        <f t="shared" si="0"/>
        <v>6.6E-3</v>
      </c>
      <c r="V10" s="14">
        <v>87</v>
      </c>
    </row>
    <row r="11" spans="1:23" x14ac:dyDescent="0.55000000000000004">
      <c r="A11" s="8">
        <v>21910260601</v>
      </c>
      <c r="B11" s="10" t="s">
        <v>27</v>
      </c>
      <c r="C11" s="9">
        <v>66501</v>
      </c>
      <c r="D11" s="10" t="s">
        <v>306</v>
      </c>
      <c r="E11" s="8">
        <v>852</v>
      </c>
      <c r="F11" s="9" t="s">
        <v>295</v>
      </c>
      <c r="G11" s="10" t="s">
        <v>300</v>
      </c>
      <c r="H11" s="10" t="s">
        <v>309</v>
      </c>
      <c r="I11" s="10">
        <v>0</v>
      </c>
      <c r="J11" s="48">
        <v>41288</v>
      </c>
      <c r="K11" s="48">
        <v>41309</v>
      </c>
      <c r="L11" s="39">
        <v>5</v>
      </c>
      <c r="M11" s="10" t="s">
        <v>360</v>
      </c>
      <c r="N11" s="10" t="s">
        <v>360</v>
      </c>
      <c r="O11" s="10" t="s">
        <v>360</v>
      </c>
      <c r="P11" s="10" t="s">
        <v>360</v>
      </c>
      <c r="Q11" s="11">
        <v>50.2</v>
      </c>
      <c r="R11" s="11">
        <v>251.8</v>
      </c>
      <c r="S11" s="11">
        <v>266.14999999999998</v>
      </c>
      <c r="T11" s="12">
        <v>1.06</v>
      </c>
      <c r="U11" s="13">
        <f t="shared" si="0"/>
        <v>5.0000000000000001E-3</v>
      </c>
      <c r="V11" s="14">
        <v>93.4</v>
      </c>
    </row>
    <row r="12" spans="1:23" x14ac:dyDescent="0.55000000000000004">
      <c r="A12" s="8">
        <v>21910260401</v>
      </c>
      <c r="B12" s="10" t="s">
        <v>204</v>
      </c>
      <c r="C12" s="9">
        <v>69501</v>
      </c>
      <c r="D12" s="10" t="s">
        <v>306</v>
      </c>
      <c r="E12" s="8">
        <v>487</v>
      </c>
      <c r="F12" s="9" t="s">
        <v>295</v>
      </c>
      <c r="G12" s="10" t="s">
        <v>300</v>
      </c>
      <c r="H12" s="10" t="s">
        <v>309</v>
      </c>
      <c r="I12" s="10">
        <v>0</v>
      </c>
      <c r="J12" s="48">
        <v>41235</v>
      </c>
      <c r="K12" s="48">
        <v>41256</v>
      </c>
      <c r="L12" s="39">
        <v>3</v>
      </c>
      <c r="M12" s="10" t="s">
        <v>360</v>
      </c>
      <c r="N12" s="10" t="s">
        <v>360</v>
      </c>
      <c r="O12" s="10" t="s">
        <v>360</v>
      </c>
      <c r="P12" s="10" t="s">
        <v>360</v>
      </c>
      <c r="Q12" s="11">
        <v>42.8</v>
      </c>
      <c r="R12" s="11">
        <v>261.10000000000002</v>
      </c>
      <c r="S12" s="11">
        <v>155</v>
      </c>
      <c r="T12" s="12">
        <f>ROUND(S12/R12,2)</f>
        <v>0.59</v>
      </c>
      <c r="U12" s="13">
        <f t="shared" si="0"/>
        <v>6.1000000000000004E-3</v>
      </c>
      <c r="V12" s="14">
        <v>84.6</v>
      </c>
    </row>
    <row r="13" spans="1:23" x14ac:dyDescent="0.55000000000000004">
      <c r="A13" s="8">
        <v>21910259401</v>
      </c>
      <c r="B13" s="10" t="s">
        <v>155</v>
      </c>
      <c r="C13" s="9">
        <v>70301</v>
      </c>
      <c r="D13" s="10" t="s">
        <v>306</v>
      </c>
      <c r="E13" s="8">
        <v>842</v>
      </c>
      <c r="F13" s="11" t="s">
        <v>296</v>
      </c>
      <c r="G13" s="10" t="s">
        <v>300</v>
      </c>
      <c r="H13" s="10" t="s">
        <v>309</v>
      </c>
      <c r="I13" s="10">
        <v>0</v>
      </c>
      <c r="J13" s="48">
        <v>41289</v>
      </c>
      <c r="K13" s="48">
        <v>41310</v>
      </c>
      <c r="L13" s="39">
        <v>5</v>
      </c>
      <c r="M13" s="10" t="s">
        <v>360</v>
      </c>
      <c r="N13" s="10" t="s">
        <v>360</v>
      </c>
      <c r="O13" s="10" t="s">
        <v>360</v>
      </c>
      <c r="P13" s="10" t="s">
        <v>360</v>
      </c>
      <c r="Q13" s="11">
        <v>58.6</v>
      </c>
      <c r="R13" s="11">
        <v>340.4</v>
      </c>
      <c r="S13" s="11">
        <v>153.25</v>
      </c>
      <c r="T13" s="12">
        <f>ROUND(S13/R13,2)</f>
        <v>0.45</v>
      </c>
      <c r="U13" s="13">
        <f t="shared" si="0"/>
        <v>5.7999999999999996E-3</v>
      </c>
      <c r="V13" s="14">
        <v>86.5</v>
      </c>
    </row>
    <row r="14" spans="1:23" ht="16.5" customHeight="1" x14ac:dyDescent="0.55000000000000004">
      <c r="A14" s="8">
        <v>21910259801</v>
      </c>
      <c r="B14" s="10" t="s">
        <v>178</v>
      </c>
      <c r="C14" s="9">
        <v>70401</v>
      </c>
      <c r="D14" s="10" t="s">
        <v>306</v>
      </c>
      <c r="E14" s="8">
        <v>853</v>
      </c>
      <c r="F14" s="11" t="s">
        <v>296</v>
      </c>
      <c r="G14" s="10" t="s">
        <v>300</v>
      </c>
      <c r="H14" s="10" t="s">
        <v>309</v>
      </c>
      <c r="I14" s="10">
        <v>0</v>
      </c>
      <c r="J14" s="48">
        <v>41290</v>
      </c>
      <c r="K14" s="48">
        <v>41311</v>
      </c>
      <c r="L14" s="39">
        <v>5</v>
      </c>
      <c r="M14" s="10" t="s">
        <v>360</v>
      </c>
      <c r="N14" s="10" t="s">
        <v>360</v>
      </c>
      <c r="O14" s="10" t="s">
        <v>360</v>
      </c>
      <c r="P14" s="10" t="s">
        <v>360</v>
      </c>
      <c r="Q14" s="11">
        <v>54.5</v>
      </c>
      <c r="R14" s="11">
        <v>416.3</v>
      </c>
      <c r="S14" s="11">
        <v>148.5</v>
      </c>
      <c r="T14" s="12">
        <f>ROUND(S14/R14,2)</f>
        <v>0.36</v>
      </c>
      <c r="U14" s="13">
        <f t="shared" si="0"/>
        <v>7.6E-3</v>
      </c>
      <c r="V14" s="14">
        <v>96</v>
      </c>
    </row>
    <row r="15" spans="1:23" x14ac:dyDescent="0.55000000000000004">
      <c r="A15" s="8">
        <v>21910259001</v>
      </c>
      <c r="B15" s="10" t="s">
        <v>15</v>
      </c>
      <c r="C15" s="9">
        <v>72501</v>
      </c>
      <c r="D15" s="10" t="s">
        <v>306</v>
      </c>
      <c r="E15" s="8">
        <v>494</v>
      </c>
      <c r="F15" s="11" t="s">
        <v>296</v>
      </c>
      <c r="G15" s="10" t="s">
        <v>300</v>
      </c>
      <c r="H15" s="10" t="s">
        <v>309</v>
      </c>
      <c r="I15" s="10">
        <v>0</v>
      </c>
      <c r="J15" s="48">
        <v>41232</v>
      </c>
      <c r="K15" s="48">
        <v>41253</v>
      </c>
      <c r="L15" s="39">
        <v>3</v>
      </c>
      <c r="M15" s="10" t="s">
        <v>360</v>
      </c>
      <c r="N15" s="10" t="s">
        <v>360</v>
      </c>
      <c r="O15" s="10" t="s">
        <v>360</v>
      </c>
      <c r="P15" s="10" t="s">
        <v>360</v>
      </c>
      <c r="Q15" s="11">
        <v>51.2</v>
      </c>
      <c r="R15" s="11">
        <v>217</v>
      </c>
      <c r="S15" s="11">
        <v>158</v>
      </c>
      <c r="T15" s="12">
        <v>0.73</v>
      </c>
      <c r="U15" s="13">
        <f t="shared" si="0"/>
        <v>4.1999999999999997E-3</v>
      </c>
      <c r="V15" s="14">
        <v>86.3</v>
      </c>
    </row>
    <row r="16" spans="1:23" x14ac:dyDescent="0.55000000000000004">
      <c r="A16" s="8">
        <v>21910259701</v>
      </c>
      <c r="B16" s="10" t="s">
        <v>118</v>
      </c>
      <c r="C16" s="9">
        <v>73501</v>
      </c>
      <c r="D16" s="10" t="s">
        <v>306</v>
      </c>
      <c r="E16" s="8">
        <v>846</v>
      </c>
      <c r="F16" s="11" t="s">
        <v>296</v>
      </c>
      <c r="G16" s="10" t="s">
        <v>300</v>
      </c>
      <c r="H16" s="10" t="s">
        <v>309</v>
      </c>
      <c r="I16" s="10">
        <v>0</v>
      </c>
      <c r="J16" s="48">
        <v>41290</v>
      </c>
      <c r="K16" s="48">
        <v>41311</v>
      </c>
      <c r="L16" s="39">
        <v>5</v>
      </c>
      <c r="M16" s="10" t="s">
        <v>360</v>
      </c>
      <c r="N16" s="10" t="s">
        <v>360</v>
      </c>
      <c r="O16" s="10" t="s">
        <v>360</v>
      </c>
      <c r="P16" s="10" t="s">
        <v>360</v>
      </c>
      <c r="Q16" s="11">
        <v>45.6</v>
      </c>
      <c r="R16" s="11">
        <v>312.10000000000002</v>
      </c>
      <c r="S16" s="11">
        <v>90</v>
      </c>
      <c r="T16" s="12">
        <f>ROUND(S16/R16,2)</f>
        <v>0.28999999999999998</v>
      </c>
      <c r="U16" s="13">
        <f t="shared" si="0"/>
        <v>6.7999999999999996E-3</v>
      </c>
      <c r="V16" s="14">
        <v>93.2</v>
      </c>
    </row>
    <row r="17" spans="1:22" x14ac:dyDescent="0.55000000000000004">
      <c r="A17" s="8">
        <v>21910259901</v>
      </c>
      <c r="B17" s="10" t="s">
        <v>265</v>
      </c>
      <c r="C17" s="9">
        <v>73801</v>
      </c>
      <c r="D17" s="10" t="s">
        <v>306</v>
      </c>
      <c r="E17" s="8">
        <v>492</v>
      </c>
      <c r="F17" s="9" t="s">
        <v>295</v>
      </c>
      <c r="G17" s="10" t="s">
        <v>300</v>
      </c>
      <c r="H17" s="10" t="s">
        <v>309</v>
      </c>
      <c r="I17" s="10">
        <v>0</v>
      </c>
      <c r="J17" s="48">
        <v>41232</v>
      </c>
      <c r="K17" s="48">
        <v>41253</v>
      </c>
      <c r="L17" s="39">
        <v>3</v>
      </c>
      <c r="M17" s="10" t="s">
        <v>360</v>
      </c>
      <c r="N17" s="10" t="s">
        <v>360</v>
      </c>
      <c r="O17" s="10" t="s">
        <v>360</v>
      </c>
      <c r="P17" s="10" t="s">
        <v>360</v>
      </c>
      <c r="Q17" s="9">
        <v>48.5</v>
      </c>
      <c r="R17" s="11">
        <v>219.6</v>
      </c>
      <c r="S17" s="11">
        <v>154</v>
      </c>
      <c r="T17" s="12">
        <f>ROUND(S17/R17,2)</f>
        <v>0.7</v>
      </c>
      <c r="U17" s="13">
        <f t="shared" si="0"/>
        <v>4.4999999999999997E-3</v>
      </c>
      <c r="V17" s="14">
        <v>83</v>
      </c>
    </row>
    <row r="18" spans="1:22" x14ac:dyDescent="0.55000000000000004">
      <c r="A18" s="8">
        <v>21910259301</v>
      </c>
      <c r="B18" s="10" t="s">
        <v>30</v>
      </c>
      <c r="C18" s="9">
        <v>74201</v>
      </c>
      <c r="D18" s="10" t="s">
        <v>306</v>
      </c>
      <c r="E18" s="8">
        <v>851</v>
      </c>
      <c r="F18" s="11" t="s">
        <v>296</v>
      </c>
      <c r="G18" s="10" t="s">
        <v>300</v>
      </c>
      <c r="H18" s="10" t="s">
        <v>309</v>
      </c>
      <c r="I18" s="10">
        <v>0</v>
      </c>
      <c r="J18" s="48">
        <v>41288</v>
      </c>
      <c r="K18" s="48">
        <v>41309</v>
      </c>
      <c r="L18" s="39">
        <v>5</v>
      </c>
      <c r="M18" s="10" t="s">
        <v>360</v>
      </c>
      <c r="N18" s="10" t="s">
        <v>360</v>
      </c>
      <c r="O18" s="10" t="s">
        <v>360</v>
      </c>
      <c r="P18" s="10" t="s">
        <v>360</v>
      </c>
      <c r="Q18" s="11">
        <v>62.4</v>
      </c>
      <c r="R18" s="11">
        <v>328.8</v>
      </c>
      <c r="S18" s="11">
        <v>208.95</v>
      </c>
      <c r="T18" s="12">
        <v>0.64</v>
      </c>
      <c r="U18" s="13">
        <f t="shared" si="0"/>
        <v>5.3E-3</v>
      </c>
      <c r="V18" s="14">
        <v>91.5</v>
      </c>
    </row>
    <row r="19" spans="1:22" x14ac:dyDescent="0.55000000000000004">
      <c r="A19" s="8">
        <v>21910260001</v>
      </c>
      <c r="B19" s="10" t="s">
        <v>17</v>
      </c>
      <c r="C19" s="9">
        <v>80701</v>
      </c>
      <c r="D19" s="10" t="s">
        <v>306</v>
      </c>
      <c r="E19" s="8">
        <v>494</v>
      </c>
      <c r="F19" s="9" t="s">
        <v>295</v>
      </c>
      <c r="G19" s="10" t="s">
        <v>300</v>
      </c>
      <c r="H19" s="10" t="s">
        <v>309</v>
      </c>
      <c r="I19" s="10">
        <v>0</v>
      </c>
      <c r="J19" s="48">
        <v>41232</v>
      </c>
      <c r="K19" s="48">
        <v>41253</v>
      </c>
      <c r="L19" s="39">
        <v>3</v>
      </c>
      <c r="M19" s="10" t="s">
        <v>360</v>
      </c>
      <c r="N19" s="10" t="s">
        <v>360</v>
      </c>
      <c r="O19" s="10" t="s">
        <v>360</v>
      </c>
      <c r="P19" s="10" t="s">
        <v>360</v>
      </c>
      <c r="Q19" s="11">
        <v>45.8</v>
      </c>
      <c r="R19" s="11">
        <v>232.5</v>
      </c>
      <c r="S19" s="11">
        <v>126</v>
      </c>
      <c r="T19" s="12">
        <f>ROUND(S19/R19,2)</f>
        <v>0.54</v>
      </c>
      <c r="U19" s="13">
        <f t="shared" si="0"/>
        <v>5.1000000000000004E-3</v>
      </c>
      <c r="V19" s="14">
        <v>85.7</v>
      </c>
    </row>
    <row r="20" spans="1:22" x14ac:dyDescent="0.55000000000000004">
      <c r="A20" s="8">
        <v>21910259201</v>
      </c>
      <c r="B20" s="10" t="s">
        <v>103</v>
      </c>
      <c r="C20" s="9">
        <v>81501</v>
      </c>
      <c r="D20" s="10" t="s">
        <v>306</v>
      </c>
      <c r="E20" s="8">
        <v>493</v>
      </c>
      <c r="F20" s="11" t="s">
        <v>296</v>
      </c>
      <c r="G20" s="10" t="s">
        <v>300</v>
      </c>
      <c r="H20" s="10" t="s">
        <v>309</v>
      </c>
      <c r="I20" s="10">
        <v>0</v>
      </c>
      <c r="J20" s="48">
        <v>41233</v>
      </c>
      <c r="K20" s="48">
        <v>41254</v>
      </c>
      <c r="L20" s="39">
        <v>3</v>
      </c>
      <c r="M20" s="10" t="s">
        <v>360</v>
      </c>
      <c r="N20" s="10" t="s">
        <v>360</v>
      </c>
      <c r="O20" s="10" t="s">
        <v>360</v>
      </c>
      <c r="P20" s="10" t="s">
        <v>360</v>
      </c>
      <c r="Q20" s="11">
        <v>30.3</v>
      </c>
      <c r="R20" s="11">
        <v>174.7</v>
      </c>
      <c r="S20" s="11">
        <v>59</v>
      </c>
      <c r="T20" s="12">
        <f>ROUND(S20/R20,2)</f>
        <v>0.34</v>
      </c>
      <c r="U20" s="13">
        <f t="shared" si="0"/>
        <v>5.7999999999999996E-3</v>
      </c>
      <c r="V20" s="14">
        <v>90.2</v>
      </c>
    </row>
    <row r="21" spans="1:22" x14ac:dyDescent="0.55000000000000004">
      <c r="A21" s="8">
        <v>21910259601</v>
      </c>
      <c r="B21" s="10" t="s">
        <v>173</v>
      </c>
      <c r="C21" s="9">
        <v>82301</v>
      </c>
      <c r="D21" s="10" t="s">
        <v>306</v>
      </c>
      <c r="E21" s="8">
        <v>850</v>
      </c>
      <c r="F21" s="11" t="s">
        <v>296</v>
      </c>
      <c r="G21" s="10" t="s">
        <v>300</v>
      </c>
      <c r="H21" s="10" t="s">
        <v>309</v>
      </c>
      <c r="I21" s="10">
        <v>0</v>
      </c>
      <c r="J21" s="48">
        <v>41289</v>
      </c>
      <c r="K21" s="48">
        <v>41310</v>
      </c>
      <c r="L21" s="39">
        <v>5</v>
      </c>
      <c r="M21" s="10" t="s">
        <v>360</v>
      </c>
      <c r="N21" s="10" t="s">
        <v>360</v>
      </c>
      <c r="O21" s="10" t="s">
        <v>360</v>
      </c>
      <c r="P21" s="10" t="s">
        <v>360</v>
      </c>
      <c r="Q21" s="15">
        <v>35.1</v>
      </c>
      <c r="R21" s="11">
        <v>136.80000000000001</v>
      </c>
      <c r="S21" s="11">
        <v>106.95</v>
      </c>
      <c r="T21" s="12">
        <f>ROUND(S21/R21,2)</f>
        <v>0.78</v>
      </c>
      <c r="U21" s="13">
        <f t="shared" si="0"/>
        <v>3.8999999999999998E-3</v>
      </c>
      <c r="V21" s="14">
        <v>91.9</v>
      </c>
    </row>
    <row r="22" spans="1:22" x14ac:dyDescent="0.55000000000000004">
      <c r="A22" s="8">
        <v>21910272201</v>
      </c>
      <c r="B22" s="10" t="s">
        <v>105</v>
      </c>
      <c r="C22" s="9">
        <v>59701</v>
      </c>
      <c r="D22" s="10" t="s">
        <v>306</v>
      </c>
      <c r="E22" s="8">
        <v>585</v>
      </c>
      <c r="F22" s="9" t="s">
        <v>295</v>
      </c>
      <c r="G22" s="10" t="s">
        <v>300</v>
      </c>
      <c r="H22" s="10" t="s">
        <v>308</v>
      </c>
      <c r="I22" s="10">
        <v>0.05</v>
      </c>
      <c r="J22" s="48">
        <v>41234</v>
      </c>
      <c r="K22" s="48">
        <v>41255</v>
      </c>
      <c r="L22" s="39">
        <v>3</v>
      </c>
      <c r="M22" s="10" t="s">
        <v>360</v>
      </c>
      <c r="N22" s="10" t="s">
        <v>360</v>
      </c>
      <c r="O22" s="10" t="s">
        <v>360</v>
      </c>
      <c r="P22" s="10" t="s">
        <v>360</v>
      </c>
      <c r="Q22" s="11">
        <v>34.4</v>
      </c>
      <c r="R22" s="11">
        <v>239</v>
      </c>
      <c r="S22" s="11">
        <v>61.75</v>
      </c>
      <c r="T22" s="12">
        <f>ROUND(S22/R22,2)</f>
        <v>0.26</v>
      </c>
      <c r="U22" s="13">
        <f t="shared" si="0"/>
        <v>6.8999999999999999E-3</v>
      </c>
      <c r="V22" s="14">
        <v>91.5</v>
      </c>
    </row>
    <row r="23" spans="1:22" x14ac:dyDescent="0.55000000000000004">
      <c r="A23" s="8">
        <v>21910271601</v>
      </c>
      <c r="B23" s="10" t="s">
        <v>227</v>
      </c>
      <c r="C23" s="9">
        <v>61201</v>
      </c>
      <c r="D23" s="10" t="s">
        <v>306</v>
      </c>
      <c r="E23" s="8">
        <v>820</v>
      </c>
      <c r="F23" s="11" t="s">
        <v>296</v>
      </c>
      <c r="G23" s="10" t="s">
        <v>300</v>
      </c>
      <c r="H23" s="10" t="s">
        <v>308</v>
      </c>
      <c r="I23" s="10">
        <v>0.05</v>
      </c>
      <c r="J23" s="48">
        <v>41263</v>
      </c>
      <c r="K23" s="48">
        <v>41284</v>
      </c>
      <c r="L23" s="39">
        <v>4</v>
      </c>
      <c r="M23" s="10" t="s">
        <v>360</v>
      </c>
      <c r="N23" s="10" t="s">
        <v>360</v>
      </c>
      <c r="O23" s="10" t="s">
        <v>360</v>
      </c>
      <c r="P23" s="10" t="s">
        <v>360</v>
      </c>
      <c r="Q23" s="11">
        <v>52.4</v>
      </c>
      <c r="R23" s="11">
        <v>390</v>
      </c>
      <c r="S23" s="11">
        <v>186.25</v>
      </c>
      <c r="T23" s="12">
        <f>ROUND(S23/R23,2)</f>
        <v>0.48</v>
      </c>
      <c r="U23" s="13">
        <f t="shared" si="0"/>
        <v>7.4000000000000003E-3</v>
      </c>
      <c r="V23" s="14">
        <v>92.3</v>
      </c>
    </row>
    <row r="24" spans="1:22" x14ac:dyDescent="0.55000000000000004">
      <c r="A24" s="8">
        <v>21910272001</v>
      </c>
      <c r="B24" s="10" t="s">
        <v>219</v>
      </c>
      <c r="C24" s="9">
        <v>63901</v>
      </c>
      <c r="D24" s="10" t="s">
        <v>306</v>
      </c>
      <c r="E24" s="8">
        <v>349</v>
      </c>
      <c r="F24" s="9" t="s">
        <v>295</v>
      </c>
      <c r="G24" s="10" t="s">
        <v>300</v>
      </c>
      <c r="H24" s="10" t="s">
        <v>308</v>
      </c>
      <c r="I24" s="10">
        <v>0.05</v>
      </c>
      <c r="J24" s="48">
        <v>41207</v>
      </c>
      <c r="K24" s="48">
        <v>41228</v>
      </c>
      <c r="L24" s="39">
        <v>2</v>
      </c>
      <c r="M24" s="10" t="s">
        <v>360</v>
      </c>
      <c r="N24" s="10" t="s">
        <v>360</v>
      </c>
      <c r="O24" s="10" t="s">
        <v>360</v>
      </c>
      <c r="P24" s="10" t="s">
        <v>360</v>
      </c>
      <c r="Q24" s="11">
        <v>42.4</v>
      </c>
      <c r="R24" s="11">
        <v>202.3</v>
      </c>
      <c r="S24" s="11">
        <v>34.75</v>
      </c>
      <c r="T24" s="12">
        <v>0.17</v>
      </c>
      <c r="U24" s="13">
        <f t="shared" si="0"/>
        <v>4.7999999999999996E-3</v>
      </c>
      <c r="V24" s="14">
        <v>89.5</v>
      </c>
    </row>
    <row r="25" spans="1:22" x14ac:dyDescent="0.55000000000000004">
      <c r="A25" s="8">
        <v>21910272601</v>
      </c>
      <c r="B25" s="10" t="s">
        <v>26</v>
      </c>
      <c r="C25" s="9">
        <v>65601</v>
      </c>
      <c r="D25" s="10" t="s">
        <v>306</v>
      </c>
      <c r="E25" s="8">
        <v>938</v>
      </c>
      <c r="F25" s="9" t="s">
        <v>295</v>
      </c>
      <c r="G25" s="10" t="s">
        <v>300</v>
      </c>
      <c r="H25" s="10" t="s">
        <v>308</v>
      </c>
      <c r="I25" s="10">
        <v>0.05</v>
      </c>
      <c r="J25" s="48">
        <v>41288</v>
      </c>
      <c r="K25" s="48">
        <v>41309</v>
      </c>
      <c r="L25" s="39">
        <v>5</v>
      </c>
      <c r="M25" s="10" t="s">
        <v>360</v>
      </c>
      <c r="N25" s="10" t="s">
        <v>360</v>
      </c>
      <c r="O25" s="10" t="s">
        <v>360</v>
      </c>
      <c r="P25" s="10" t="s">
        <v>360</v>
      </c>
      <c r="Q25" s="11">
        <v>47</v>
      </c>
      <c r="R25" s="11">
        <v>260.3</v>
      </c>
      <c r="S25" s="11">
        <v>170.1</v>
      </c>
      <c r="T25" s="12">
        <v>0.65</v>
      </c>
      <c r="U25" s="13">
        <f t="shared" si="0"/>
        <v>5.4999999999999997E-3</v>
      </c>
      <c r="V25" s="14">
        <v>92.6</v>
      </c>
    </row>
    <row r="26" spans="1:22" x14ac:dyDescent="0.55000000000000004">
      <c r="A26" s="8">
        <v>21910271801</v>
      </c>
      <c r="B26" s="10" t="s">
        <v>267</v>
      </c>
      <c r="C26" s="9">
        <v>65801</v>
      </c>
      <c r="D26" s="10" t="s">
        <v>306</v>
      </c>
      <c r="E26" s="8">
        <v>824</v>
      </c>
      <c r="F26" s="11" t="s">
        <v>296</v>
      </c>
      <c r="G26" s="10" t="s">
        <v>300</v>
      </c>
      <c r="H26" s="10" t="s">
        <v>308</v>
      </c>
      <c r="I26" s="10">
        <v>0.05</v>
      </c>
      <c r="J26" s="48">
        <v>41261</v>
      </c>
      <c r="K26" s="48">
        <v>41282</v>
      </c>
      <c r="L26" s="39">
        <v>4</v>
      </c>
      <c r="M26" s="10" t="s">
        <v>360</v>
      </c>
      <c r="N26" s="10" t="s">
        <v>360</v>
      </c>
      <c r="O26" s="10" t="s">
        <v>360</v>
      </c>
      <c r="P26" s="10" t="s">
        <v>360</v>
      </c>
      <c r="Q26" s="9">
        <v>59.9</v>
      </c>
      <c r="R26" s="11">
        <v>374.9</v>
      </c>
      <c r="S26" s="11">
        <v>126.3</v>
      </c>
      <c r="T26" s="12">
        <f>ROUND(S26/R26,2)</f>
        <v>0.34</v>
      </c>
      <c r="U26" s="13">
        <f t="shared" si="0"/>
        <v>6.3E-3</v>
      </c>
      <c r="V26" s="14">
        <v>72.400000000000006</v>
      </c>
    </row>
    <row r="27" spans="1:22" x14ac:dyDescent="0.55000000000000004">
      <c r="A27" s="8">
        <v>21910271301</v>
      </c>
      <c r="B27" s="10" t="s">
        <v>187</v>
      </c>
      <c r="C27" s="9">
        <v>67501</v>
      </c>
      <c r="D27" s="10" t="s">
        <v>306</v>
      </c>
      <c r="E27" s="8">
        <v>591</v>
      </c>
      <c r="F27" s="11" t="s">
        <v>296</v>
      </c>
      <c r="G27" s="10" t="s">
        <v>300</v>
      </c>
      <c r="H27" s="10" t="s">
        <v>308</v>
      </c>
      <c r="I27" s="10">
        <v>0.05</v>
      </c>
      <c r="J27" s="48">
        <v>41233</v>
      </c>
      <c r="K27" s="48">
        <v>41254</v>
      </c>
      <c r="L27" s="39">
        <v>3</v>
      </c>
      <c r="M27" s="10" t="s">
        <v>360</v>
      </c>
      <c r="N27" s="10" t="s">
        <v>360</v>
      </c>
      <c r="O27" s="10" t="s">
        <v>360</v>
      </c>
      <c r="P27" s="10" t="s">
        <v>360</v>
      </c>
      <c r="Q27" s="11">
        <v>40.4</v>
      </c>
      <c r="R27" s="11">
        <v>275.2</v>
      </c>
      <c r="S27" s="11">
        <v>112</v>
      </c>
      <c r="T27" s="12">
        <f>ROUND(S27/R27,2)</f>
        <v>0.41</v>
      </c>
      <c r="U27" s="13">
        <f t="shared" si="0"/>
        <v>6.7999999999999996E-3</v>
      </c>
      <c r="V27" s="14">
        <v>92.3</v>
      </c>
    </row>
    <row r="28" spans="1:22" x14ac:dyDescent="0.55000000000000004">
      <c r="A28" s="8">
        <v>21910272301</v>
      </c>
      <c r="B28" s="10" t="s">
        <v>232</v>
      </c>
      <c r="C28" s="9">
        <v>67601</v>
      </c>
      <c r="D28" s="10" t="s">
        <v>306</v>
      </c>
      <c r="E28" s="8">
        <v>822</v>
      </c>
      <c r="F28" s="9" t="s">
        <v>295</v>
      </c>
      <c r="G28" s="10" t="s">
        <v>300</v>
      </c>
      <c r="H28" s="10" t="s">
        <v>308</v>
      </c>
      <c r="I28" s="10">
        <v>0.05</v>
      </c>
      <c r="J28" s="48">
        <v>41262</v>
      </c>
      <c r="K28" s="48">
        <v>41283</v>
      </c>
      <c r="L28" s="39">
        <v>4</v>
      </c>
      <c r="M28" s="10" t="s">
        <v>360</v>
      </c>
      <c r="N28" s="10" t="s">
        <v>360</v>
      </c>
      <c r="O28" s="10" t="s">
        <v>360</v>
      </c>
      <c r="P28" s="10" t="s">
        <v>360</v>
      </c>
      <c r="Q28" s="11">
        <v>46.6</v>
      </c>
      <c r="R28" s="11">
        <v>375.3</v>
      </c>
      <c r="S28" s="11">
        <v>177.2</v>
      </c>
      <c r="T28" s="12">
        <v>0.47</v>
      </c>
      <c r="U28" s="13">
        <f t="shared" si="0"/>
        <v>8.0999999999999996E-3</v>
      </c>
      <c r="V28" s="14">
        <v>96</v>
      </c>
    </row>
    <row r="29" spans="1:22" x14ac:dyDescent="0.55000000000000004">
      <c r="A29" s="8">
        <v>21910272101</v>
      </c>
      <c r="B29" s="10" t="s">
        <v>220</v>
      </c>
      <c r="C29" s="9">
        <v>69301</v>
      </c>
      <c r="D29" s="10" t="s">
        <v>306</v>
      </c>
      <c r="E29" s="8">
        <v>346</v>
      </c>
      <c r="F29" s="9" t="s">
        <v>295</v>
      </c>
      <c r="G29" s="10" t="s">
        <v>300</v>
      </c>
      <c r="H29" s="10" t="s">
        <v>308</v>
      </c>
      <c r="I29" s="10">
        <v>0.05</v>
      </c>
      <c r="J29" s="48">
        <v>41207</v>
      </c>
      <c r="K29" s="48">
        <v>41228</v>
      </c>
      <c r="L29" s="39">
        <v>2</v>
      </c>
      <c r="M29" s="10" t="s">
        <v>360</v>
      </c>
      <c r="N29" s="10" t="s">
        <v>360</v>
      </c>
      <c r="O29" s="10" t="s">
        <v>360</v>
      </c>
      <c r="P29" s="10" t="s">
        <v>360</v>
      </c>
      <c r="Q29" s="11">
        <v>38.4</v>
      </c>
      <c r="R29" s="11">
        <v>192.1</v>
      </c>
      <c r="S29" s="11">
        <v>61.2</v>
      </c>
      <c r="T29" s="12">
        <f>ROUND(S29/R29,2)</f>
        <v>0.32</v>
      </c>
      <c r="U29" s="13">
        <f t="shared" si="0"/>
        <v>5.0000000000000001E-3</v>
      </c>
      <c r="V29" s="14">
        <v>86.5</v>
      </c>
    </row>
    <row r="30" spans="1:22" x14ac:dyDescent="0.55000000000000004">
      <c r="A30" s="8">
        <v>21910271501</v>
      </c>
      <c r="B30" s="10" t="s">
        <v>136</v>
      </c>
      <c r="C30" s="9">
        <v>69801</v>
      </c>
      <c r="D30" s="10" t="s">
        <v>306</v>
      </c>
      <c r="E30" s="8">
        <v>589</v>
      </c>
      <c r="F30" s="11" t="s">
        <v>296</v>
      </c>
      <c r="G30" s="10" t="s">
        <v>300</v>
      </c>
      <c r="H30" s="10" t="s">
        <v>308</v>
      </c>
      <c r="I30" s="10">
        <v>0.05</v>
      </c>
      <c r="J30" s="48">
        <v>41235</v>
      </c>
      <c r="K30" s="48">
        <v>41256</v>
      </c>
      <c r="L30" s="39">
        <v>3</v>
      </c>
      <c r="M30" s="10" t="s">
        <v>360</v>
      </c>
      <c r="N30" s="10" t="s">
        <v>360</v>
      </c>
      <c r="O30" s="10" t="s">
        <v>360</v>
      </c>
      <c r="P30" s="10" t="s">
        <v>360</v>
      </c>
      <c r="Q30" s="11">
        <v>51.4</v>
      </c>
      <c r="R30" s="11">
        <v>391.4</v>
      </c>
      <c r="S30" s="11">
        <v>246</v>
      </c>
      <c r="T30" s="12">
        <f>ROUND(S30/R30,2)</f>
        <v>0.63</v>
      </c>
      <c r="U30" s="13">
        <f t="shared" si="0"/>
        <v>7.6E-3</v>
      </c>
      <c r="V30" s="14">
        <v>88.9</v>
      </c>
    </row>
    <row r="31" spans="1:22" x14ac:dyDescent="0.55000000000000004">
      <c r="A31" s="8">
        <v>21910271201</v>
      </c>
      <c r="B31" s="10" t="s">
        <v>255</v>
      </c>
      <c r="C31" s="9">
        <v>70001</v>
      </c>
      <c r="D31" s="10" t="s">
        <v>306</v>
      </c>
      <c r="E31" s="8">
        <v>349</v>
      </c>
      <c r="F31" s="11" t="s">
        <v>296</v>
      </c>
      <c r="G31" s="10" t="s">
        <v>300</v>
      </c>
      <c r="H31" s="10" t="s">
        <v>308</v>
      </c>
      <c r="I31" s="10">
        <v>0.05</v>
      </c>
      <c r="J31" s="48">
        <v>41207</v>
      </c>
      <c r="K31" s="48">
        <v>41228</v>
      </c>
      <c r="L31" s="39">
        <v>2</v>
      </c>
      <c r="M31" s="10" t="s">
        <v>360</v>
      </c>
      <c r="N31" s="10" t="s">
        <v>360</v>
      </c>
      <c r="O31" s="10" t="s">
        <v>360</v>
      </c>
      <c r="P31" s="10" t="s">
        <v>360</v>
      </c>
      <c r="Q31" s="9">
        <v>51.1</v>
      </c>
      <c r="R31" s="11">
        <v>216.8</v>
      </c>
      <c r="S31" s="11">
        <v>85.35</v>
      </c>
      <c r="T31" s="12">
        <f>ROUND(S31/R31,2)</f>
        <v>0.39</v>
      </c>
      <c r="U31" s="13">
        <f t="shared" si="0"/>
        <v>4.1999999999999997E-3</v>
      </c>
      <c r="V31" s="14">
        <v>77.5</v>
      </c>
    </row>
    <row r="32" spans="1:22" x14ac:dyDescent="0.55000000000000004">
      <c r="A32" s="8">
        <v>21910271701</v>
      </c>
      <c r="B32" s="10" t="s">
        <v>225</v>
      </c>
      <c r="C32" s="9">
        <v>70701</v>
      </c>
      <c r="D32" s="10" t="s">
        <v>306</v>
      </c>
      <c r="E32" s="8">
        <v>823</v>
      </c>
      <c r="F32" s="11" t="s">
        <v>296</v>
      </c>
      <c r="G32" s="10" t="s">
        <v>300</v>
      </c>
      <c r="H32" s="10" t="s">
        <v>308</v>
      </c>
      <c r="I32" s="10">
        <v>0.05</v>
      </c>
      <c r="J32" s="48">
        <v>41262</v>
      </c>
      <c r="K32" s="48">
        <v>41283</v>
      </c>
      <c r="L32" s="39">
        <v>4</v>
      </c>
      <c r="M32" s="10" t="s">
        <v>360</v>
      </c>
      <c r="N32" s="10" t="s">
        <v>360</v>
      </c>
      <c r="O32" s="10" t="s">
        <v>360</v>
      </c>
      <c r="P32" s="10" t="s">
        <v>360</v>
      </c>
      <c r="Q32" s="11">
        <v>55.9</v>
      </c>
      <c r="R32" s="11">
        <v>302</v>
      </c>
      <c r="S32" s="11">
        <v>189.7</v>
      </c>
      <c r="T32" s="12">
        <f>ROUND(S32/R32,2)</f>
        <v>0.63</v>
      </c>
      <c r="U32" s="13">
        <f t="shared" si="0"/>
        <v>5.4000000000000003E-3</v>
      </c>
      <c r="V32" s="14">
        <v>95.1</v>
      </c>
    </row>
    <row r="33" spans="1:22" x14ac:dyDescent="0.55000000000000004">
      <c r="A33" s="8">
        <v>21910270901</v>
      </c>
      <c r="B33" s="10" t="s">
        <v>214</v>
      </c>
      <c r="C33" s="9">
        <v>70901</v>
      </c>
      <c r="D33" s="10" t="s">
        <v>306</v>
      </c>
      <c r="E33" s="8">
        <v>99</v>
      </c>
      <c r="F33" s="11" t="s">
        <v>296</v>
      </c>
      <c r="G33" s="10" t="s">
        <v>300</v>
      </c>
      <c r="H33" s="10" t="s">
        <v>308</v>
      </c>
      <c r="I33" s="10">
        <v>0.05</v>
      </c>
      <c r="J33" s="48">
        <v>41176</v>
      </c>
      <c r="K33" s="48">
        <v>41197</v>
      </c>
      <c r="L33" s="39">
        <v>1</v>
      </c>
      <c r="M33" s="10">
        <v>0</v>
      </c>
      <c r="N33" s="10">
        <v>16</v>
      </c>
      <c r="O33" s="10">
        <v>0</v>
      </c>
      <c r="P33" s="10">
        <v>10</v>
      </c>
      <c r="Q33" s="11">
        <v>43.5</v>
      </c>
      <c r="R33" s="11">
        <v>208.4</v>
      </c>
      <c r="S33" s="11">
        <v>80.400000000000006</v>
      </c>
      <c r="T33" s="12">
        <v>0.39</v>
      </c>
      <c r="U33" s="13">
        <f t="shared" si="0"/>
        <v>4.7999999999999996E-3</v>
      </c>
      <c r="V33" s="14">
        <v>98.5</v>
      </c>
    </row>
    <row r="34" spans="1:22" x14ac:dyDescent="0.55000000000000004">
      <c r="A34" s="8">
        <v>21910271001</v>
      </c>
      <c r="B34" s="10" t="s">
        <v>48</v>
      </c>
      <c r="C34" s="9">
        <v>71001</v>
      </c>
      <c r="D34" s="10" t="s">
        <v>306</v>
      </c>
      <c r="E34" s="8">
        <v>106</v>
      </c>
      <c r="F34" s="11" t="s">
        <v>296</v>
      </c>
      <c r="G34" s="10" t="s">
        <v>300</v>
      </c>
      <c r="H34" s="10" t="s">
        <v>308</v>
      </c>
      <c r="I34" s="10">
        <v>0.05</v>
      </c>
      <c r="J34" s="48">
        <v>41176</v>
      </c>
      <c r="K34" s="48">
        <v>41197</v>
      </c>
      <c r="L34" s="39">
        <v>1</v>
      </c>
      <c r="M34" s="10">
        <v>0</v>
      </c>
      <c r="N34" s="10">
        <v>16</v>
      </c>
      <c r="O34" s="10">
        <v>0</v>
      </c>
      <c r="P34" s="10">
        <v>10</v>
      </c>
      <c r="Q34" s="11">
        <v>58</v>
      </c>
      <c r="R34" s="11">
        <v>275.7</v>
      </c>
      <c r="S34" s="11">
        <v>37.225000000000001</v>
      </c>
      <c r="T34" s="12">
        <v>0.14000000000000001</v>
      </c>
      <c r="U34" s="13">
        <f t="shared" ref="U34:U58" si="1">ROUND(R34/(Q34*1000), 4)</f>
        <v>4.7999999999999996E-3</v>
      </c>
      <c r="V34" s="14">
        <v>98.5</v>
      </c>
    </row>
    <row r="35" spans="1:22" x14ac:dyDescent="0.55000000000000004">
      <c r="A35" s="8">
        <v>21910271101</v>
      </c>
      <c r="B35" s="10" t="s">
        <v>97</v>
      </c>
      <c r="C35" s="9">
        <v>71101</v>
      </c>
      <c r="D35" s="10" t="s">
        <v>306</v>
      </c>
      <c r="E35" s="8">
        <v>102</v>
      </c>
      <c r="F35" s="11" t="s">
        <v>296</v>
      </c>
      <c r="G35" s="10" t="s">
        <v>300</v>
      </c>
      <c r="H35" s="10" t="s">
        <v>308</v>
      </c>
      <c r="I35" s="10">
        <v>0.05</v>
      </c>
      <c r="J35" s="48">
        <v>41179</v>
      </c>
      <c r="K35" s="48">
        <v>41200</v>
      </c>
      <c r="L35" s="39">
        <v>1</v>
      </c>
      <c r="M35" s="10">
        <v>0</v>
      </c>
      <c r="N35" s="10">
        <v>14</v>
      </c>
      <c r="O35" s="10">
        <v>0</v>
      </c>
      <c r="P35" s="10">
        <v>7</v>
      </c>
      <c r="Q35" s="11">
        <v>46.5</v>
      </c>
      <c r="R35" s="11">
        <v>225.1</v>
      </c>
      <c r="S35" s="11">
        <f>2.08*5</f>
        <v>10.4</v>
      </c>
      <c r="T35" s="12">
        <f>ROUND(S35/R35,2)</f>
        <v>0.05</v>
      </c>
      <c r="U35" s="13">
        <f t="shared" si="1"/>
        <v>4.7999999999999996E-3</v>
      </c>
      <c r="V35" s="14">
        <v>93.1</v>
      </c>
    </row>
    <row r="36" spans="1:22" x14ac:dyDescent="0.55000000000000004">
      <c r="A36" s="8">
        <v>21910271901</v>
      </c>
      <c r="B36" s="10" t="s">
        <v>49</v>
      </c>
      <c r="C36" s="9">
        <v>71901</v>
      </c>
      <c r="D36" s="10" t="s">
        <v>306</v>
      </c>
      <c r="E36" s="8">
        <v>106</v>
      </c>
      <c r="F36" s="9" t="s">
        <v>295</v>
      </c>
      <c r="G36" s="10" t="s">
        <v>300</v>
      </c>
      <c r="H36" s="10" t="s">
        <v>308</v>
      </c>
      <c r="I36" s="10">
        <v>0.05</v>
      </c>
      <c r="J36" s="48">
        <v>41176</v>
      </c>
      <c r="K36" s="48">
        <v>41197</v>
      </c>
      <c r="L36" s="39">
        <v>1</v>
      </c>
      <c r="M36" s="10">
        <v>0</v>
      </c>
      <c r="N36" s="10">
        <v>16</v>
      </c>
      <c r="O36" s="10">
        <v>0</v>
      </c>
      <c r="P36" s="10">
        <v>10</v>
      </c>
      <c r="Q36" s="11">
        <v>52.3</v>
      </c>
      <c r="R36" s="11">
        <v>350.8</v>
      </c>
      <c r="S36" s="11">
        <v>112.55</v>
      </c>
      <c r="T36" s="12">
        <v>0.32</v>
      </c>
      <c r="U36" s="13">
        <f t="shared" si="1"/>
        <v>6.7000000000000002E-3</v>
      </c>
      <c r="V36" s="14">
        <v>99</v>
      </c>
    </row>
    <row r="37" spans="1:22" x14ac:dyDescent="0.55000000000000004">
      <c r="A37" s="8">
        <v>21910272701</v>
      </c>
      <c r="B37" s="10" t="s">
        <v>157</v>
      </c>
      <c r="C37" s="9">
        <v>74601</v>
      </c>
      <c r="D37" s="10" t="s">
        <v>306</v>
      </c>
      <c r="E37" s="8">
        <v>939</v>
      </c>
      <c r="F37" s="9" t="s">
        <v>295</v>
      </c>
      <c r="G37" s="10" t="s">
        <v>300</v>
      </c>
      <c r="H37" s="10" t="s">
        <v>308</v>
      </c>
      <c r="I37" s="10">
        <v>0.05</v>
      </c>
      <c r="J37" s="48">
        <v>41289</v>
      </c>
      <c r="K37" s="48">
        <v>41310</v>
      </c>
      <c r="L37" s="39">
        <v>5</v>
      </c>
      <c r="M37" s="10" t="s">
        <v>360</v>
      </c>
      <c r="N37" s="10" t="s">
        <v>360</v>
      </c>
      <c r="O37" s="10" t="s">
        <v>360</v>
      </c>
      <c r="P37" s="10" t="s">
        <v>360</v>
      </c>
      <c r="Q37" s="11">
        <v>55</v>
      </c>
      <c r="R37" s="11">
        <v>435</v>
      </c>
      <c r="S37" s="11">
        <v>198.75</v>
      </c>
      <c r="T37" s="12">
        <f t="shared" ref="T37:T45" si="2">ROUND(S37/R37,2)</f>
        <v>0.46</v>
      </c>
      <c r="U37" s="13">
        <f t="shared" si="1"/>
        <v>7.9000000000000008E-3</v>
      </c>
      <c r="V37" s="14">
        <v>85.3</v>
      </c>
    </row>
    <row r="38" spans="1:22" x14ac:dyDescent="0.55000000000000004">
      <c r="A38" s="8">
        <v>21910280801</v>
      </c>
      <c r="B38" s="10" t="s">
        <v>246</v>
      </c>
      <c r="C38" s="9">
        <v>80800</v>
      </c>
      <c r="D38" s="10" t="s">
        <v>306</v>
      </c>
      <c r="E38" s="8">
        <v>817</v>
      </c>
      <c r="F38" s="11" t="s">
        <v>296</v>
      </c>
      <c r="G38" s="10" t="s">
        <v>300</v>
      </c>
      <c r="H38" s="10" t="s">
        <v>308</v>
      </c>
      <c r="I38" s="10">
        <v>0.05</v>
      </c>
      <c r="J38" s="48">
        <v>41264</v>
      </c>
      <c r="K38" s="48">
        <v>41285</v>
      </c>
      <c r="L38" s="39">
        <v>4</v>
      </c>
      <c r="M38" s="10" t="s">
        <v>360</v>
      </c>
      <c r="N38" s="10" t="s">
        <v>360</v>
      </c>
      <c r="O38" s="10" t="s">
        <v>360</v>
      </c>
      <c r="P38" s="10" t="s">
        <v>360</v>
      </c>
      <c r="Q38" s="11">
        <v>58</v>
      </c>
      <c r="R38" s="11">
        <v>194.5</v>
      </c>
      <c r="S38" s="11">
        <v>137.05000000000001</v>
      </c>
      <c r="T38" s="12">
        <f t="shared" si="2"/>
        <v>0.7</v>
      </c>
      <c r="U38" s="13">
        <f t="shared" si="1"/>
        <v>3.3999999999999998E-3</v>
      </c>
      <c r="V38" s="14">
        <v>94.2</v>
      </c>
    </row>
    <row r="39" spans="1:22" x14ac:dyDescent="0.55000000000000004">
      <c r="A39" s="8">
        <v>21910272401</v>
      </c>
      <c r="B39" s="10" t="s">
        <v>226</v>
      </c>
      <c r="C39" s="9">
        <v>80801</v>
      </c>
      <c r="D39" s="10" t="s">
        <v>306</v>
      </c>
      <c r="E39" s="8">
        <v>823</v>
      </c>
      <c r="F39" s="9" t="s">
        <v>295</v>
      </c>
      <c r="G39" s="10" t="s">
        <v>300</v>
      </c>
      <c r="H39" s="10" t="s">
        <v>308</v>
      </c>
      <c r="I39" s="10">
        <v>0.05</v>
      </c>
      <c r="J39" s="48">
        <v>41262</v>
      </c>
      <c r="K39" s="48">
        <v>41283</v>
      </c>
      <c r="L39" s="39">
        <v>4</v>
      </c>
      <c r="M39" s="10" t="s">
        <v>360</v>
      </c>
      <c r="N39" s="10" t="s">
        <v>360</v>
      </c>
      <c r="O39" s="10" t="s">
        <v>360</v>
      </c>
      <c r="P39" s="10" t="s">
        <v>360</v>
      </c>
      <c r="Q39" s="11">
        <v>58.8</v>
      </c>
      <c r="R39" s="11">
        <v>336.4</v>
      </c>
      <c r="S39" s="11">
        <v>219.35</v>
      </c>
      <c r="T39" s="12">
        <f t="shared" si="2"/>
        <v>0.65</v>
      </c>
      <c r="U39" s="13">
        <f t="shared" si="1"/>
        <v>5.7000000000000002E-3</v>
      </c>
      <c r="V39" s="14">
        <v>94.7</v>
      </c>
    </row>
    <row r="40" spans="1:22" x14ac:dyDescent="0.55000000000000004">
      <c r="A40" s="8">
        <v>21910280901</v>
      </c>
      <c r="B40" s="10" t="s">
        <v>158</v>
      </c>
      <c r="C40" s="9">
        <v>80900</v>
      </c>
      <c r="D40" s="10" t="s">
        <v>306</v>
      </c>
      <c r="E40" s="8">
        <v>936</v>
      </c>
      <c r="F40" s="11" t="s">
        <v>296</v>
      </c>
      <c r="G40" s="10" t="s">
        <v>300</v>
      </c>
      <c r="H40" s="10" t="s">
        <v>308</v>
      </c>
      <c r="I40" s="10">
        <v>0.05</v>
      </c>
      <c r="J40" s="48">
        <v>41289</v>
      </c>
      <c r="K40" s="48">
        <v>41310</v>
      </c>
      <c r="L40" s="39">
        <v>5</v>
      </c>
      <c r="M40" s="10" t="s">
        <v>360</v>
      </c>
      <c r="N40" s="10" t="s">
        <v>360</v>
      </c>
      <c r="O40" s="10" t="s">
        <v>360</v>
      </c>
      <c r="P40" s="10" t="s">
        <v>360</v>
      </c>
      <c r="Q40" s="11">
        <v>63.9</v>
      </c>
      <c r="R40" s="11">
        <v>341.2</v>
      </c>
      <c r="S40" s="11">
        <v>253.75</v>
      </c>
      <c r="T40" s="12">
        <f t="shared" si="2"/>
        <v>0.74</v>
      </c>
      <c r="U40" s="13">
        <f t="shared" si="1"/>
        <v>5.3E-3</v>
      </c>
      <c r="V40" s="14">
        <v>90.6</v>
      </c>
    </row>
    <row r="41" spans="1:22" x14ac:dyDescent="0.55000000000000004">
      <c r="A41" s="8">
        <v>21910281001</v>
      </c>
      <c r="B41" s="10" t="s">
        <v>119</v>
      </c>
      <c r="C41" s="9">
        <v>81000</v>
      </c>
      <c r="D41" s="10" t="s">
        <v>306</v>
      </c>
      <c r="E41" s="8">
        <v>937</v>
      </c>
      <c r="F41" s="9" t="s">
        <v>295</v>
      </c>
      <c r="G41" s="10" t="s">
        <v>300</v>
      </c>
      <c r="H41" s="10" t="s">
        <v>308</v>
      </c>
      <c r="I41" s="10">
        <v>0.05</v>
      </c>
      <c r="J41" s="48">
        <v>41290</v>
      </c>
      <c r="K41" s="48">
        <v>41311</v>
      </c>
      <c r="L41" s="39">
        <v>5</v>
      </c>
      <c r="M41" s="10" t="s">
        <v>360</v>
      </c>
      <c r="N41" s="10" t="s">
        <v>360</v>
      </c>
      <c r="O41" s="10" t="s">
        <v>360</v>
      </c>
      <c r="P41" s="10" t="s">
        <v>360</v>
      </c>
      <c r="Q41" s="11">
        <v>37</v>
      </c>
      <c r="R41" s="11">
        <v>345.6</v>
      </c>
      <c r="S41" s="11">
        <v>122.5</v>
      </c>
      <c r="T41" s="12">
        <f t="shared" si="2"/>
        <v>0.35</v>
      </c>
      <c r="U41" s="13">
        <f t="shared" si="1"/>
        <v>9.2999999999999992E-3</v>
      </c>
      <c r="V41" s="14">
        <v>95</v>
      </c>
    </row>
    <row r="42" spans="1:22" x14ac:dyDescent="0.55000000000000004">
      <c r="A42" s="8">
        <v>21910271401</v>
      </c>
      <c r="B42" s="10" t="s">
        <v>202</v>
      </c>
      <c r="C42" s="9">
        <v>81201</v>
      </c>
      <c r="D42" s="10" t="s">
        <v>306</v>
      </c>
      <c r="E42" s="8">
        <v>585</v>
      </c>
      <c r="F42" s="11" t="s">
        <v>296</v>
      </c>
      <c r="G42" s="10" t="s">
        <v>300</v>
      </c>
      <c r="H42" s="10" t="s">
        <v>308</v>
      </c>
      <c r="I42" s="10">
        <v>0.05</v>
      </c>
      <c r="J42" s="48">
        <v>41234</v>
      </c>
      <c r="K42" s="48">
        <v>41255</v>
      </c>
      <c r="L42" s="39">
        <v>3</v>
      </c>
      <c r="M42" s="10" t="s">
        <v>360</v>
      </c>
      <c r="N42" s="10" t="s">
        <v>360</v>
      </c>
      <c r="O42" s="10" t="s">
        <v>360</v>
      </c>
      <c r="P42" s="10" t="s">
        <v>360</v>
      </c>
      <c r="Q42" s="11">
        <v>40.4</v>
      </c>
      <c r="R42" s="11">
        <v>207.2</v>
      </c>
      <c r="S42" s="11">
        <v>208.2</v>
      </c>
      <c r="T42" s="12">
        <f t="shared" si="2"/>
        <v>1</v>
      </c>
      <c r="U42" s="13">
        <f t="shared" si="1"/>
        <v>5.1000000000000004E-3</v>
      </c>
      <c r="V42" s="14">
        <v>91.5</v>
      </c>
    </row>
    <row r="43" spans="1:22" x14ac:dyDescent="0.55000000000000004">
      <c r="A43" s="8">
        <v>21910272501</v>
      </c>
      <c r="B43" s="10" t="s">
        <v>245</v>
      </c>
      <c r="C43" s="9">
        <v>81601</v>
      </c>
      <c r="D43" s="10" t="s">
        <v>306</v>
      </c>
      <c r="E43" s="8">
        <v>817</v>
      </c>
      <c r="F43" s="9" t="s">
        <v>295</v>
      </c>
      <c r="G43" s="10" t="s">
        <v>300</v>
      </c>
      <c r="H43" s="10" t="s">
        <v>308</v>
      </c>
      <c r="I43" s="10">
        <v>0.05</v>
      </c>
      <c r="J43" s="48">
        <v>41264</v>
      </c>
      <c r="K43" s="48">
        <v>41285</v>
      </c>
      <c r="L43" s="39">
        <v>4</v>
      </c>
      <c r="M43" s="10" t="s">
        <v>360</v>
      </c>
      <c r="N43" s="10" t="s">
        <v>360</v>
      </c>
      <c r="O43" s="10" t="s">
        <v>360</v>
      </c>
      <c r="P43" s="10" t="s">
        <v>360</v>
      </c>
      <c r="Q43" s="11">
        <v>50.8</v>
      </c>
      <c r="R43" s="11">
        <v>207.1</v>
      </c>
      <c r="S43" s="11">
        <v>150.19999999999999</v>
      </c>
      <c r="T43" s="12">
        <f t="shared" si="2"/>
        <v>0.73</v>
      </c>
      <c r="U43" s="13">
        <f t="shared" si="1"/>
        <v>4.1000000000000003E-3</v>
      </c>
      <c r="V43" s="14">
        <v>87.9</v>
      </c>
    </row>
    <row r="44" spans="1:22" x14ac:dyDescent="0.55000000000000004">
      <c r="A44" s="8">
        <v>21910272801</v>
      </c>
      <c r="B44" s="10" t="s">
        <v>80</v>
      </c>
      <c r="C44" s="9">
        <v>81901</v>
      </c>
      <c r="D44" s="10" t="s">
        <v>306</v>
      </c>
      <c r="E44" s="8">
        <v>941</v>
      </c>
      <c r="F44" s="9" t="s">
        <v>295</v>
      </c>
      <c r="G44" s="10" t="s">
        <v>300</v>
      </c>
      <c r="H44" s="10" t="s">
        <v>308</v>
      </c>
      <c r="I44" s="10">
        <v>0.05</v>
      </c>
      <c r="J44" s="48">
        <v>41289</v>
      </c>
      <c r="K44" s="48">
        <v>41310</v>
      </c>
      <c r="L44" s="39">
        <v>5</v>
      </c>
      <c r="M44" s="10" t="s">
        <v>360</v>
      </c>
      <c r="N44" s="10" t="s">
        <v>360</v>
      </c>
      <c r="O44" s="10" t="s">
        <v>360</v>
      </c>
      <c r="P44" s="10" t="s">
        <v>360</v>
      </c>
      <c r="Q44" s="11">
        <v>50.9</v>
      </c>
      <c r="R44" s="11">
        <v>575.6</v>
      </c>
      <c r="S44" s="11">
        <v>292.10000000000002</v>
      </c>
      <c r="T44" s="12">
        <f t="shared" si="2"/>
        <v>0.51</v>
      </c>
      <c r="U44" s="13">
        <f t="shared" si="1"/>
        <v>1.1299999999999999E-2</v>
      </c>
      <c r="V44" s="14">
        <v>89.5</v>
      </c>
    </row>
    <row r="45" spans="1:22" x14ac:dyDescent="0.55000000000000004">
      <c r="A45" s="8">
        <v>21910282301</v>
      </c>
      <c r="B45" s="10" t="s">
        <v>81</v>
      </c>
      <c r="C45" s="9">
        <v>82300</v>
      </c>
      <c r="D45" s="10" t="s">
        <v>306</v>
      </c>
      <c r="E45" s="8">
        <v>941</v>
      </c>
      <c r="F45" s="11" t="s">
        <v>296</v>
      </c>
      <c r="G45" s="10" t="s">
        <v>300</v>
      </c>
      <c r="H45" s="10" t="s">
        <v>308</v>
      </c>
      <c r="I45" s="10">
        <v>0.05</v>
      </c>
      <c r="J45" s="48">
        <v>41289</v>
      </c>
      <c r="K45" s="48">
        <v>41310</v>
      </c>
      <c r="L45" s="39">
        <v>5</v>
      </c>
      <c r="M45" s="10" t="s">
        <v>360</v>
      </c>
      <c r="N45" s="10" t="s">
        <v>360</v>
      </c>
      <c r="O45" s="10" t="s">
        <v>360</v>
      </c>
      <c r="P45" s="10" t="s">
        <v>360</v>
      </c>
      <c r="Q45" s="11">
        <v>61.5</v>
      </c>
      <c r="R45" s="11">
        <v>511.9</v>
      </c>
      <c r="S45" s="11">
        <v>256.10000000000002</v>
      </c>
      <c r="T45" s="12">
        <f t="shared" si="2"/>
        <v>0.5</v>
      </c>
      <c r="U45" s="13">
        <f t="shared" si="1"/>
        <v>8.3000000000000001E-3</v>
      </c>
      <c r="V45" s="14">
        <v>86.3</v>
      </c>
    </row>
    <row r="46" spans="1:22" x14ac:dyDescent="0.55000000000000004">
      <c r="A46" s="8">
        <v>21910273601</v>
      </c>
      <c r="B46" s="10" t="s">
        <v>89</v>
      </c>
      <c r="C46" s="9">
        <v>59601</v>
      </c>
      <c r="D46" s="10" t="s">
        <v>306</v>
      </c>
      <c r="E46" s="8">
        <v>831</v>
      </c>
      <c r="F46" s="11" t="s">
        <v>296</v>
      </c>
      <c r="G46" s="10" t="s">
        <v>300</v>
      </c>
      <c r="H46" s="10" t="s">
        <v>308</v>
      </c>
      <c r="I46" s="10">
        <v>0.5</v>
      </c>
      <c r="J46" s="48">
        <v>41262</v>
      </c>
      <c r="K46" s="48">
        <v>41283</v>
      </c>
      <c r="L46" s="39">
        <v>4</v>
      </c>
      <c r="M46" s="10" t="s">
        <v>360</v>
      </c>
      <c r="N46" s="10" t="s">
        <v>360</v>
      </c>
      <c r="O46" s="10" t="s">
        <v>360</v>
      </c>
      <c r="P46" s="10" t="s">
        <v>360</v>
      </c>
      <c r="Q46" s="11">
        <v>50.8</v>
      </c>
      <c r="R46" s="11">
        <v>313.10000000000002</v>
      </c>
      <c r="S46" s="11">
        <v>168.4</v>
      </c>
      <c r="T46" s="12">
        <v>0.54</v>
      </c>
      <c r="U46" s="13">
        <f t="shared" si="1"/>
        <v>6.1999999999999998E-3</v>
      </c>
      <c r="V46" s="14">
        <v>97.2</v>
      </c>
    </row>
    <row r="47" spans="1:22" x14ac:dyDescent="0.55000000000000004">
      <c r="A47" s="8">
        <v>21910273001</v>
      </c>
      <c r="B47" s="10" t="s">
        <v>217</v>
      </c>
      <c r="C47" s="9">
        <v>60101</v>
      </c>
      <c r="D47" s="10" t="s">
        <v>306</v>
      </c>
      <c r="E47" s="8">
        <v>353</v>
      </c>
      <c r="F47" s="11" t="s">
        <v>296</v>
      </c>
      <c r="G47" s="10" t="s">
        <v>300</v>
      </c>
      <c r="H47" s="10" t="s">
        <v>308</v>
      </c>
      <c r="I47" s="10">
        <v>0.5</v>
      </c>
      <c r="J47" s="48">
        <v>41207</v>
      </c>
      <c r="K47" s="48">
        <v>41228</v>
      </c>
      <c r="L47" s="39">
        <v>2</v>
      </c>
      <c r="M47" s="10" t="s">
        <v>360</v>
      </c>
      <c r="N47" s="10" t="s">
        <v>360</v>
      </c>
      <c r="O47" s="10" t="s">
        <v>360</v>
      </c>
      <c r="P47" s="10" t="s">
        <v>360</v>
      </c>
      <c r="Q47" s="11">
        <v>52.2</v>
      </c>
      <c r="R47" s="11">
        <v>267.8</v>
      </c>
      <c r="S47" s="11">
        <v>49.25</v>
      </c>
      <c r="T47" s="12">
        <v>0.18</v>
      </c>
      <c r="U47" s="13">
        <f t="shared" si="1"/>
        <v>5.1000000000000004E-3</v>
      </c>
      <c r="V47" s="14">
        <v>88.2</v>
      </c>
    </row>
    <row r="48" spans="1:22" x14ac:dyDescent="0.55000000000000004">
      <c r="A48" s="8">
        <v>21910274301</v>
      </c>
      <c r="B48" s="10" t="s">
        <v>260</v>
      </c>
      <c r="C48" s="9">
        <v>61801</v>
      </c>
      <c r="D48" s="10" t="s">
        <v>306</v>
      </c>
      <c r="E48" s="8">
        <v>599</v>
      </c>
      <c r="F48" s="9" t="s">
        <v>295</v>
      </c>
      <c r="G48" s="10" t="s">
        <v>300</v>
      </c>
      <c r="H48" s="10" t="s">
        <v>308</v>
      </c>
      <c r="I48" s="10">
        <v>0.5</v>
      </c>
      <c r="J48" s="48">
        <v>41232</v>
      </c>
      <c r="K48" s="48">
        <v>41253</v>
      </c>
      <c r="L48" s="39">
        <v>3</v>
      </c>
      <c r="M48" s="10" t="s">
        <v>360</v>
      </c>
      <c r="N48" s="10" t="s">
        <v>360</v>
      </c>
      <c r="O48" s="10" t="s">
        <v>360</v>
      </c>
      <c r="P48" s="10" t="s">
        <v>360</v>
      </c>
      <c r="Q48" s="9">
        <v>47.9</v>
      </c>
      <c r="R48" s="11">
        <v>260.10000000000002</v>
      </c>
      <c r="S48" s="11">
        <v>92</v>
      </c>
      <c r="T48" s="12">
        <f>ROUND(S48/R48,2)</f>
        <v>0.35</v>
      </c>
      <c r="U48" s="13">
        <f t="shared" si="1"/>
        <v>5.4000000000000003E-3</v>
      </c>
      <c r="V48" s="14">
        <v>78.900000000000006</v>
      </c>
    </row>
    <row r="49" spans="1:23" x14ac:dyDescent="0.55000000000000004">
      <c r="A49" s="8">
        <v>21910273801</v>
      </c>
      <c r="B49" s="10" t="s">
        <v>230</v>
      </c>
      <c r="C49" s="9">
        <v>63501</v>
      </c>
      <c r="D49" s="10" t="s">
        <v>306</v>
      </c>
      <c r="E49" s="8">
        <v>836</v>
      </c>
      <c r="F49" s="11" t="s">
        <v>296</v>
      </c>
      <c r="G49" s="10" t="s">
        <v>300</v>
      </c>
      <c r="H49" s="10" t="s">
        <v>308</v>
      </c>
      <c r="I49" s="10">
        <v>0.5</v>
      </c>
      <c r="J49" s="48">
        <v>41262</v>
      </c>
      <c r="K49" s="48">
        <v>41283</v>
      </c>
      <c r="L49" s="39">
        <v>4</v>
      </c>
      <c r="M49" s="10" t="s">
        <v>360</v>
      </c>
      <c r="N49" s="10" t="s">
        <v>360</v>
      </c>
      <c r="O49" s="10" t="s">
        <v>360</v>
      </c>
      <c r="P49" s="10" t="s">
        <v>360</v>
      </c>
      <c r="Q49" s="11">
        <v>56.1</v>
      </c>
      <c r="R49" s="11">
        <v>370.5</v>
      </c>
      <c r="S49" s="11">
        <v>204</v>
      </c>
      <c r="T49" s="12">
        <v>0.55000000000000004</v>
      </c>
      <c r="U49" s="13">
        <f t="shared" si="1"/>
        <v>6.6E-3</v>
      </c>
      <c r="V49" s="14">
        <v>95.9</v>
      </c>
    </row>
    <row r="50" spans="1:23" x14ac:dyDescent="0.55000000000000004">
      <c r="A50" s="8">
        <v>21910274101</v>
      </c>
      <c r="B50" s="10" t="s">
        <v>262</v>
      </c>
      <c r="C50" s="9">
        <v>64101</v>
      </c>
      <c r="D50" s="10" t="s">
        <v>306</v>
      </c>
      <c r="E50" s="8">
        <v>592</v>
      </c>
      <c r="F50" s="9" t="s">
        <v>295</v>
      </c>
      <c r="G50" s="10" t="s">
        <v>300</v>
      </c>
      <c r="H50" s="10" t="s">
        <v>308</v>
      </c>
      <c r="I50" s="10">
        <v>0.5</v>
      </c>
      <c r="J50" s="48">
        <v>41232</v>
      </c>
      <c r="K50" s="48">
        <v>41253</v>
      </c>
      <c r="L50" s="39">
        <v>3</v>
      </c>
      <c r="M50" s="10" t="s">
        <v>360</v>
      </c>
      <c r="N50" s="10" t="s">
        <v>360</v>
      </c>
      <c r="O50" s="10" t="s">
        <v>360</v>
      </c>
      <c r="P50" s="10" t="s">
        <v>360</v>
      </c>
      <c r="Q50" s="9">
        <v>51.3</v>
      </c>
      <c r="R50" s="11">
        <v>240.1</v>
      </c>
      <c r="S50" s="11">
        <v>125</v>
      </c>
      <c r="T50" s="12">
        <v>0.52</v>
      </c>
      <c r="U50" s="13">
        <f t="shared" si="1"/>
        <v>4.7000000000000002E-3</v>
      </c>
      <c r="V50" s="14">
        <v>82.8</v>
      </c>
    </row>
    <row r="51" spans="1:23" x14ac:dyDescent="0.55000000000000004">
      <c r="A51" s="8">
        <v>21910273101</v>
      </c>
      <c r="B51" s="10" t="s">
        <v>263</v>
      </c>
      <c r="C51" s="9">
        <v>64201</v>
      </c>
      <c r="D51" s="10" t="s">
        <v>306</v>
      </c>
      <c r="E51" s="8">
        <v>592</v>
      </c>
      <c r="F51" s="11" t="s">
        <v>296</v>
      </c>
      <c r="G51" s="10" t="s">
        <v>300</v>
      </c>
      <c r="H51" s="10" t="s">
        <v>308</v>
      </c>
      <c r="I51" s="10">
        <v>0.5</v>
      </c>
      <c r="J51" s="48">
        <v>41232</v>
      </c>
      <c r="K51" s="48">
        <v>41253</v>
      </c>
      <c r="L51" s="39">
        <v>3</v>
      </c>
      <c r="M51" s="10" t="s">
        <v>360</v>
      </c>
      <c r="N51" s="10" t="s">
        <v>360</v>
      </c>
      <c r="O51" s="10" t="s">
        <v>360</v>
      </c>
      <c r="P51" s="10" t="s">
        <v>360</v>
      </c>
      <c r="Q51" s="9">
        <v>54.2</v>
      </c>
      <c r="R51" s="11">
        <v>317.39999999999998</v>
      </c>
      <c r="S51" s="11">
        <v>115</v>
      </c>
      <c r="T51" s="12">
        <v>0.36</v>
      </c>
      <c r="U51" s="13">
        <f t="shared" si="1"/>
        <v>5.8999999999999999E-3</v>
      </c>
      <c r="V51" s="14">
        <v>81.7</v>
      </c>
    </row>
    <row r="52" spans="1:23" x14ac:dyDescent="0.55000000000000004">
      <c r="A52" s="8">
        <v>21910274701</v>
      </c>
      <c r="B52" s="10" t="s">
        <v>83</v>
      </c>
      <c r="C52" s="9">
        <v>65701</v>
      </c>
      <c r="D52" s="10" t="s">
        <v>306</v>
      </c>
      <c r="E52" s="8">
        <v>597</v>
      </c>
      <c r="F52" s="9" t="s">
        <v>295</v>
      </c>
      <c r="G52" s="10" t="s">
        <v>300</v>
      </c>
      <c r="H52" s="10" t="s">
        <v>308</v>
      </c>
      <c r="I52" s="10">
        <v>0.5</v>
      </c>
      <c r="J52" s="48">
        <v>41234</v>
      </c>
      <c r="K52" s="48">
        <v>41255</v>
      </c>
      <c r="L52" s="39">
        <v>3</v>
      </c>
      <c r="M52" s="10" t="s">
        <v>360</v>
      </c>
      <c r="N52" s="10" t="s">
        <v>360</v>
      </c>
      <c r="O52" s="10" t="s">
        <v>360</v>
      </c>
      <c r="P52" s="10" t="s">
        <v>360</v>
      </c>
      <c r="Q52" s="11">
        <v>46.2</v>
      </c>
      <c r="R52" s="11">
        <v>359.3</v>
      </c>
      <c r="S52" s="11">
        <v>143.15</v>
      </c>
      <c r="T52" s="12">
        <f t="shared" ref="T52:T58" si="3">ROUND(S52/R52,2)</f>
        <v>0.4</v>
      </c>
      <c r="U52" s="13">
        <f t="shared" si="1"/>
        <v>7.7999999999999996E-3</v>
      </c>
      <c r="V52" s="14">
        <v>89.4</v>
      </c>
    </row>
    <row r="53" spans="1:23" x14ac:dyDescent="0.55000000000000004">
      <c r="A53" s="8">
        <v>21910274401</v>
      </c>
      <c r="B53" s="10" t="s">
        <v>185</v>
      </c>
      <c r="C53" s="9">
        <v>66701</v>
      </c>
      <c r="D53" s="10" t="s">
        <v>306</v>
      </c>
      <c r="E53" s="8">
        <v>596</v>
      </c>
      <c r="F53" s="9" t="s">
        <v>295</v>
      </c>
      <c r="G53" s="10" t="s">
        <v>300</v>
      </c>
      <c r="H53" s="10" t="s">
        <v>308</v>
      </c>
      <c r="I53" s="10">
        <v>0.5</v>
      </c>
      <c r="J53" s="48">
        <v>41233</v>
      </c>
      <c r="K53" s="48">
        <v>41254</v>
      </c>
      <c r="L53" s="39">
        <v>3</v>
      </c>
      <c r="M53" s="10" t="s">
        <v>360</v>
      </c>
      <c r="N53" s="10" t="s">
        <v>360</v>
      </c>
      <c r="O53" s="10" t="s">
        <v>360</v>
      </c>
      <c r="P53" s="10" t="s">
        <v>360</v>
      </c>
      <c r="Q53" s="11">
        <v>48</v>
      </c>
      <c r="R53" s="11">
        <v>301</v>
      </c>
      <c r="S53" s="11">
        <v>116</v>
      </c>
      <c r="T53" s="12">
        <f t="shared" si="3"/>
        <v>0.39</v>
      </c>
      <c r="U53" s="13">
        <f t="shared" si="1"/>
        <v>6.3E-3</v>
      </c>
      <c r="V53" s="14">
        <v>91.1</v>
      </c>
    </row>
    <row r="54" spans="1:23" x14ac:dyDescent="0.55000000000000004">
      <c r="A54" s="8">
        <v>21910273401</v>
      </c>
      <c r="B54" s="10" t="s">
        <v>111</v>
      </c>
      <c r="C54" s="9">
        <v>67301</v>
      </c>
      <c r="D54" s="10" t="s">
        <v>306</v>
      </c>
      <c r="E54" s="8">
        <v>597</v>
      </c>
      <c r="F54" s="11" t="s">
        <v>296</v>
      </c>
      <c r="G54" s="10" t="s">
        <v>300</v>
      </c>
      <c r="H54" s="10" t="s">
        <v>308</v>
      </c>
      <c r="I54" s="10">
        <v>0.5</v>
      </c>
      <c r="J54" s="48">
        <v>41234</v>
      </c>
      <c r="K54" s="48">
        <v>41255</v>
      </c>
      <c r="L54" s="39">
        <v>3</v>
      </c>
      <c r="M54" s="10" t="s">
        <v>360</v>
      </c>
      <c r="N54" s="10" t="s">
        <v>360</v>
      </c>
      <c r="O54" s="10" t="s">
        <v>360</v>
      </c>
      <c r="P54" s="10" t="s">
        <v>360</v>
      </c>
      <c r="Q54" s="11">
        <v>55.9</v>
      </c>
      <c r="R54" s="11">
        <v>398.8</v>
      </c>
      <c r="S54" s="11">
        <v>173.65</v>
      </c>
      <c r="T54" s="12">
        <f t="shared" si="3"/>
        <v>0.44</v>
      </c>
      <c r="U54" s="13">
        <f t="shared" si="1"/>
        <v>7.1000000000000004E-3</v>
      </c>
      <c r="V54" s="14">
        <v>90.1</v>
      </c>
    </row>
    <row r="55" spans="1:23" x14ac:dyDescent="0.55000000000000004">
      <c r="A55" s="8">
        <v>21910274801</v>
      </c>
      <c r="B55" s="10" t="s">
        <v>266</v>
      </c>
      <c r="C55" s="9">
        <v>68001</v>
      </c>
      <c r="D55" s="10" t="s">
        <v>306</v>
      </c>
      <c r="E55" s="8">
        <v>593</v>
      </c>
      <c r="F55" s="9" t="s">
        <v>295</v>
      </c>
      <c r="G55" s="10" t="s">
        <v>300</v>
      </c>
      <c r="H55" s="10" t="s">
        <v>308</v>
      </c>
      <c r="I55" s="10">
        <v>0.5</v>
      </c>
      <c r="J55" s="48">
        <v>41235</v>
      </c>
      <c r="K55" s="48">
        <v>41256</v>
      </c>
      <c r="L55" s="39">
        <v>3</v>
      </c>
      <c r="M55" s="10" t="s">
        <v>360</v>
      </c>
      <c r="N55" s="10" t="s">
        <v>360</v>
      </c>
      <c r="O55" s="10" t="s">
        <v>360</v>
      </c>
      <c r="P55" s="10" t="s">
        <v>360</v>
      </c>
      <c r="Q55" s="9">
        <v>50.7</v>
      </c>
      <c r="R55" s="11">
        <v>438.5</v>
      </c>
      <c r="S55" s="11">
        <v>195</v>
      </c>
      <c r="T55" s="12">
        <f t="shared" si="3"/>
        <v>0.44</v>
      </c>
      <c r="U55" s="13">
        <f t="shared" si="1"/>
        <v>8.6E-3</v>
      </c>
      <c r="V55" s="14">
        <v>81.3</v>
      </c>
    </row>
    <row r="56" spans="1:23" x14ac:dyDescent="0.55000000000000004">
      <c r="A56" s="8">
        <v>21910273701</v>
      </c>
      <c r="B56" s="10" t="s">
        <v>270</v>
      </c>
      <c r="C56" s="9">
        <v>68501</v>
      </c>
      <c r="D56" s="10" t="s">
        <v>306</v>
      </c>
      <c r="E56" s="8">
        <v>835</v>
      </c>
      <c r="F56" s="11" t="s">
        <v>296</v>
      </c>
      <c r="G56" s="10" t="s">
        <v>300</v>
      </c>
      <c r="H56" s="10" t="s">
        <v>308</v>
      </c>
      <c r="I56" s="10">
        <v>0.5</v>
      </c>
      <c r="J56" s="48">
        <v>41263</v>
      </c>
      <c r="K56" s="48">
        <v>41284</v>
      </c>
      <c r="L56" s="39">
        <v>4</v>
      </c>
      <c r="M56" s="10" t="s">
        <v>360</v>
      </c>
      <c r="N56" s="10" t="s">
        <v>360</v>
      </c>
      <c r="O56" s="10" t="s">
        <v>360</v>
      </c>
      <c r="P56" s="10" t="s">
        <v>360</v>
      </c>
      <c r="Q56" s="9">
        <v>53.1</v>
      </c>
      <c r="R56" s="11">
        <v>281.10000000000002</v>
      </c>
      <c r="S56" s="11">
        <v>128.44999999999999</v>
      </c>
      <c r="T56" s="12">
        <f t="shared" si="3"/>
        <v>0.46</v>
      </c>
      <c r="U56" s="13">
        <f t="shared" si="1"/>
        <v>5.3E-3</v>
      </c>
      <c r="V56" s="14">
        <v>77.099999999999994</v>
      </c>
    </row>
    <row r="57" spans="1:23" x14ac:dyDescent="0.55000000000000004">
      <c r="A57" s="8">
        <v>21910273301</v>
      </c>
      <c r="B57" s="10" t="s">
        <v>113</v>
      </c>
      <c r="C57" s="9">
        <v>69101</v>
      </c>
      <c r="D57" s="10" t="s">
        <v>306</v>
      </c>
      <c r="E57" s="8">
        <v>595</v>
      </c>
      <c r="F57" s="11" t="s">
        <v>296</v>
      </c>
      <c r="G57" s="10" t="s">
        <v>300</v>
      </c>
      <c r="H57" s="10" t="s">
        <v>308</v>
      </c>
      <c r="I57" s="10">
        <v>0.5</v>
      </c>
      <c r="J57" s="48">
        <v>41234</v>
      </c>
      <c r="K57" s="48">
        <v>41255</v>
      </c>
      <c r="L57" s="39">
        <v>3</v>
      </c>
      <c r="M57" s="10" t="s">
        <v>360</v>
      </c>
      <c r="N57" s="10" t="s">
        <v>360</v>
      </c>
      <c r="O57" s="10" t="s">
        <v>360</v>
      </c>
      <c r="P57" s="10" t="s">
        <v>360</v>
      </c>
      <c r="Q57" s="11">
        <v>52.6</v>
      </c>
      <c r="R57" s="11">
        <v>324.89999999999998</v>
      </c>
      <c r="S57" s="11">
        <v>141.05000000000001</v>
      </c>
      <c r="T57" s="12">
        <f t="shared" si="3"/>
        <v>0.43</v>
      </c>
      <c r="U57" s="13">
        <f t="shared" si="1"/>
        <v>6.1999999999999998E-3</v>
      </c>
      <c r="V57" s="14">
        <v>89.6</v>
      </c>
    </row>
    <row r="58" spans="1:23" x14ac:dyDescent="0.55000000000000004">
      <c r="A58" s="8">
        <v>21910274601</v>
      </c>
      <c r="B58" s="10" t="s">
        <v>114</v>
      </c>
      <c r="C58" s="9">
        <v>69701</v>
      </c>
      <c r="D58" s="10" t="s">
        <v>306</v>
      </c>
      <c r="E58" s="8">
        <v>595</v>
      </c>
      <c r="F58" s="9" t="s">
        <v>295</v>
      </c>
      <c r="G58" s="10" t="s">
        <v>300</v>
      </c>
      <c r="H58" s="10" t="s">
        <v>308</v>
      </c>
      <c r="I58" s="10">
        <v>0.5</v>
      </c>
      <c r="J58" s="48">
        <v>41234</v>
      </c>
      <c r="K58" s="48">
        <v>41255</v>
      </c>
      <c r="L58" s="39">
        <v>3</v>
      </c>
      <c r="M58" s="10" t="s">
        <v>360</v>
      </c>
      <c r="N58" s="10" t="s">
        <v>360</v>
      </c>
      <c r="O58" s="10" t="s">
        <v>360</v>
      </c>
      <c r="P58" s="10" t="s">
        <v>360</v>
      </c>
      <c r="Q58" s="11">
        <v>48.4</v>
      </c>
      <c r="R58" s="11">
        <v>244</v>
      </c>
      <c r="S58" s="11">
        <v>132.69999999999999</v>
      </c>
      <c r="T58" s="12">
        <f t="shared" si="3"/>
        <v>0.54</v>
      </c>
      <c r="U58" s="13">
        <f t="shared" si="1"/>
        <v>5.0000000000000001E-3</v>
      </c>
      <c r="V58" s="14">
        <v>93.7</v>
      </c>
    </row>
    <row r="59" spans="1:23" x14ac:dyDescent="0.55000000000000004">
      <c r="A59" s="44">
        <v>21910274201</v>
      </c>
      <c r="B59" s="10" t="s">
        <v>301</v>
      </c>
      <c r="C59" s="44">
        <v>72901</v>
      </c>
      <c r="D59" s="45" t="s">
        <v>306</v>
      </c>
      <c r="E59" s="18">
        <v>360</v>
      </c>
      <c r="F59" s="45" t="s">
        <v>295</v>
      </c>
      <c r="G59" s="10" t="s">
        <v>300</v>
      </c>
      <c r="H59" s="45" t="s">
        <v>308</v>
      </c>
      <c r="I59" s="45">
        <v>0.5</v>
      </c>
      <c r="J59" s="48">
        <v>41205</v>
      </c>
      <c r="K59" s="48">
        <v>41226</v>
      </c>
      <c r="L59" s="39">
        <v>2</v>
      </c>
      <c r="M59" s="19" t="s">
        <v>360</v>
      </c>
      <c r="N59" s="19" t="s">
        <v>360</v>
      </c>
      <c r="O59" s="19" t="s">
        <v>360</v>
      </c>
      <c r="P59" s="19" t="s">
        <v>360</v>
      </c>
      <c r="Q59" s="45">
        <v>47.6</v>
      </c>
      <c r="R59" s="46">
        <v>201.1</v>
      </c>
      <c r="S59" s="12" t="s">
        <v>301</v>
      </c>
      <c r="T59" s="12" t="s">
        <v>301</v>
      </c>
      <c r="U59" s="12" t="s">
        <v>301</v>
      </c>
      <c r="V59" s="12" t="s">
        <v>301</v>
      </c>
      <c r="W59" s="7" t="s">
        <v>299</v>
      </c>
    </row>
    <row r="60" spans="1:23" x14ac:dyDescent="0.55000000000000004">
      <c r="A60" s="8">
        <v>21910273901</v>
      </c>
      <c r="B60" s="10" t="s">
        <v>50</v>
      </c>
      <c r="C60" s="9">
        <v>73901</v>
      </c>
      <c r="D60" s="10" t="s">
        <v>306</v>
      </c>
      <c r="E60" s="8">
        <v>109</v>
      </c>
      <c r="F60" s="9" t="s">
        <v>295</v>
      </c>
      <c r="G60" s="10" t="s">
        <v>300</v>
      </c>
      <c r="H60" s="10" t="s">
        <v>308</v>
      </c>
      <c r="I60" s="10">
        <v>0.5</v>
      </c>
      <c r="J60" s="48">
        <v>41176</v>
      </c>
      <c r="K60" s="48">
        <v>41197</v>
      </c>
      <c r="L60" s="39">
        <v>1</v>
      </c>
      <c r="M60" s="10">
        <v>0</v>
      </c>
      <c r="N60" s="10">
        <v>16</v>
      </c>
      <c r="O60" s="10">
        <v>0</v>
      </c>
      <c r="P60" s="10">
        <v>10</v>
      </c>
      <c r="Q60" s="11">
        <v>51</v>
      </c>
      <c r="R60" s="11">
        <v>276.5</v>
      </c>
      <c r="S60" s="11">
        <v>51.75</v>
      </c>
      <c r="T60" s="12">
        <v>0.19</v>
      </c>
      <c r="U60" s="13">
        <f>ROUND(R60/(Q60*1000), 4)</f>
        <v>5.4000000000000003E-3</v>
      </c>
      <c r="V60" s="14">
        <v>98.4</v>
      </c>
    </row>
    <row r="61" spans="1:23" x14ac:dyDescent="0.55000000000000004">
      <c r="A61" s="8">
        <v>21910274001</v>
      </c>
      <c r="B61" s="10" t="s">
        <v>51</v>
      </c>
      <c r="C61" s="9">
        <v>74001</v>
      </c>
      <c r="D61" s="10" t="s">
        <v>306</v>
      </c>
      <c r="E61" s="8">
        <v>114</v>
      </c>
      <c r="F61" s="9" t="s">
        <v>295</v>
      </c>
      <c r="G61" s="10" t="s">
        <v>300</v>
      </c>
      <c r="H61" s="10" t="s">
        <v>308</v>
      </c>
      <c r="I61" s="10">
        <v>0.5</v>
      </c>
      <c r="J61" s="48">
        <v>41176</v>
      </c>
      <c r="K61" s="48">
        <v>41197</v>
      </c>
      <c r="L61" s="39">
        <v>1</v>
      </c>
      <c r="M61" s="10">
        <v>0</v>
      </c>
      <c r="N61" s="10">
        <v>16</v>
      </c>
      <c r="O61" s="10">
        <v>0</v>
      </c>
      <c r="P61" s="10">
        <v>10</v>
      </c>
      <c r="Q61" s="11">
        <v>45.9</v>
      </c>
      <c r="R61" s="11">
        <v>272.5</v>
      </c>
      <c r="S61" s="11">
        <v>45.784999999999997</v>
      </c>
      <c r="T61" s="12">
        <v>0.17</v>
      </c>
      <c r="U61" s="13">
        <f>ROUND(R61/(Q61*1000), 4)</f>
        <v>5.8999999999999999E-3</v>
      </c>
      <c r="V61" s="14">
        <v>98.6</v>
      </c>
    </row>
    <row r="62" spans="1:23" x14ac:dyDescent="0.55000000000000004">
      <c r="A62" s="8">
        <v>21910273201</v>
      </c>
      <c r="B62" s="10" t="s">
        <v>199</v>
      </c>
      <c r="C62" s="9">
        <v>74301</v>
      </c>
      <c r="D62" s="10" t="s">
        <v>306</v>
      </c>
      <c r="E62" s="8">
        <v>594</v>
      </c>
      <c r="F62" s="11" t="s">
        <v>296</v>
      </c>
      <c r="G62" s="10" t="s">
        <v>300</v>
      </c>
      <c r="H62" s="10" t="s">
        <v>308</v>
      </c>
      <c r="I62" s="10">
        <v>0.5</v>
      </c>
      <c r="J62" s="48">
        <v>41234</v>
      </c>
      <c r="K62" s="48">
        <v>41255</v>
      </c>
      <c r="L62" s="39">
        <v>3</v>
      </c>
      <c r="M62" s="10" t="s">
        <v>360</v>
      </c>
      <c r="N62" s="10" t="s">
        <v>360</v>
      </c>
      <c r="O62" s="10" t="s">
        <v>360</v>
      </c>
      <c r="P62" s="10" t="s">
        <v>360</v>
      </c>
      <c r="Q62" s="11">
        <v>63.5</v>
      </c>
      <c r="R62" s="11">
        <v>403</v>
      </c>
      <c r="S62" s="11">
        <v>125.2</v>
      </c>
      <c r="T62" s="12">
        <f>ROUND(S62/R62,2)</f>
        <v>0.31</v>
      </c>
      <c r="U62" s="13">
        <f>ROUND(R62/(Q62*1000), 4)</f>
        <v>6.3E-3</v>
      </c>
      <c r="V62" s="14">
        <v>87.2</v>
      </c>
    </row>
    <row r="63" spans="1:23" x14ac:dyDescent="0.55000000000000004">
      <c r="A63" s="8">
        <v>21910274501</v>
      </c>
      <c r="B63" s="10" t="s">
        <v>200</v>
      </c>
      <c r="C63" s="9">
        <v>74801</v>
      </c>
      <c r="D63" s="10" t="s">
        <v>306</v>
      </c>
      <c r="E63" s="8">
        <v>594</v>
      </c>
      <c r="F63" s="9" t="s">
        <v>295</v>
      </c>
      <c r="G63" s="10" t="s">
        <v>300</v>
      </c>
      <c r="H63" s="10" t="s">
        <v>308</v>
      </c>
      <c r="I63" s="10">
        <v>0.5</v>
      </c>
      <c r="J63" s="48">
        <v>41234</v>
      </c>
      <c r="K63" s="48">
        <v>41255</v>
      </c>
      <c r="L63" s="39">
        <v>3</v>
      </c>
      <c r="M63" s="10" t="s">
        <v>360</v>
      </c>
      <c r="N63" s="10" t="s">
        <v>360</v>
      </c>
      <c r="O63" s="10" t="s">
        <v>360</v>
      </c>
      <c r="P63" s="10" t="s">
        <v>360</v>
      </c>
      <c r="Q63" s="11">
        <v>65.8</v>
      </c>
      <c r="R63" s="11">
        <v>433.8</v>
      </c>
      <c r="S63" s="11">
        <v>202.75</v>
      </c>
      <c r="T63" s="12">
        <f>ROUND(S63/R63,2)</f>
        <v>0.47</v>
      </c>
      <c r="U63" s="13">
        <f>ROUND(R63/(Q63*1000), 4)</f>
        <v>6.6E-3</v>
      </c>
      <c r="V63" s="14">
        <v>88.8</v>
      </c>
    </row>
    <row r="64" spans="1:23" x14ac:dyDescent="0.55000000000000004">
      <c r="A64" s="8">
        <v>21910273501</v>
      </c>
      <c r="B64" s="10" t="s">
        <v>139</v>
      </c>
      <c r="C64" s="9">
        <v>80501</v>
      </c>
      <c r="D64" s="10" t="s">
        <v>306</v>
      </c>
      <c r="E64" s="8">
        <v>593</v>
      </c>
      <c r="F64" s="11" t="s">
        <v>296</v>
      </c>
      <c r="G64" s="10" t="s">
        <v>300</v>
      </c>
      <c r="H64" s="10" t="s">
        <v>308</v>
      </c>
      <c r="I64" s="10">
        <v>0.5</v>
      </c>
      <c r="J64" s="48">
        <v>41235</v>
      </c>
      <c r="K64" s="48">
        <v>41256</v>
      </c>
      <c r="L64" s="39">
        <v>3</v>
      </c>
      <c r="M64" s="10" t="s">
        <v>360</v>
      </c>
      <c r="N64" s="10" t="s">
        <v>360</v>
      </c>
      <c r="O64" s="10" t="s">
        <v>360</v>
      </c>
      <c r="P64" s="10" t="s">
        <v>360</v>
      </c>
      <c r="Q64" s="11">
        <v>51.9</v>
      </c>
      <c r="R64" s="11">
        <v>296.39999999999998</v>
      </c>
      <c r="S64" s="11">
        <v>131</v>
      </c>
      <c r="T64" s="12">
        <f>ROUND(S64/R64,2)</f>
        <v>0.44</v>
      </c>
      <c r="U64" s="13">
        <f>ROUND(R64/(Q64*1000), 4)</f>
        <v>5.7000000000000002E-3</v>
      </c>
      <c r="V64" s="14">
        <v>90</v>
      </c>
    </row>
    <row r="65" spans="1:23" x14ac:dyDescent="0.55000000000000004">
      <c r="A65" s="44">
        <v>21910272901</v>
      </c>
      <c r="B65" s="10" t="s">
        <v>301</v>
      </c>
      <c r="C65" s="44">
        <v>80901</v>
      </c>
      <c r="D65" s="45" t="s">
        <v>306</v>
      </c>
      <c r="E65" s="18">
        <v>354</v>
      </c>
      <c r="F65" s="45" t="s">
        <v>296</v>
      </c>
      <c r="G65" s="10" t="s">
        <v>300</v>
      </c>
      <c r="H65" s="45" t="s">
        <v>308</v>
      </c>
      <c r="I65" s="45">
        <v>0.5</v>
      </c>
      <c r="J65" s="48">
        <v>41205</v>
      </c>
      <c r="K65" s="48">
        <v>41226</v>
      </c>
      <c r="L65" s="39">
        <v>2</v>
      </c>
      <c r="M65" s="19" t="s">
        <v>360</v>
      </c>
      <c r="N65" s="19" t="s">
        <v>360</v>
      </c>
      <c r="O65" s="19" t="s">
        <v>360</v>
      </c>
      <c r="P65" s="19" t="s">
        <v>360</v>
      </c>
      <c r="Q65" s="45">
        <v>50.8</v>
      </c>
      <c r="R65" s="46">
        <v>217.8</v>
      </c>
      <c r="S65" s="12" t="s">
        <v>301</v>
      </c>
      <c r="T65" s="12" t="s">
        <v>301</v>
      </c>
      <c r="U65" s="12" t="s">
        <v>301</v>
      </c>
      <c r="V65" s="12" t="s">
        <v>301</v>
      </c>
      <c r="W65" s="7" t="s">
        <v>299</v>
      </c>
    </row>
    <row r="66" spans="1:23" x14ac:dyDescent="0.55000000000000004">
      <c r="A66" s="8">
        <v>21910281101</v>
      </c>
      <c r="B66" s="10" t="s">
        <v>79</v>
      </c>
      <c r="C66" s="9">
        <v>81100</v>
      </c>
      <c r="D66" s="10" t="s">
        <v>306</v>
      </c>
      <c r="E66" s="8">
        <v>947</v>
      </c>
      <c r="F66" s="11" t="s">
        <v>296</v>
      </c>
      <c r="G66" s="10" t="s">
        <v>300</v>
      </c>
      <c r="H66" s="10" t="s">
        <v>308</v>
      </c>
      <c r="I66" s="10">
        <v>0.5</v>
      </c>
      <c r="J66" s="48">
        <v>41289</v>
      </c>
      <c r="K66" s="48">
        <v>41310</v>
      </c>
      <c r="L66" s="39">
        <v>5</v>
      </c>
      <c r="M66" s="10" t="s">
        <v>360</v>
      </c>
      <c r="N66" s="10" t="s">
        <v>360</v>
      </c>
      <c r="O66" s="10" t="s">
        <v>360</v>
      </c>
      <c r="P66" s="10" t="s">
        <v>360</v>
      </c>
      <c r="Q66" s="11">
        <v>47.8</v>
      </c>
      <c r="R66" s="11">
        <v>431.6</v>
      </c>
      <c r="S66" s="11">
        <v>147.44999999999999</v>
      </c>
      <c r="T66" s="12">
        <f>ROUND(S66/R66,2)</f>
        <v>0.34</v>
      </c>
      <c r="U66" s="13">
        <f t="shared" ref="U66:U97" si="4">ROUND(R66/(Q66*1000), 4)</f>
        <v>8.9999999999999993E-3</v>
      </c>
      <c r="V66" s="14">
        <v>90.1</v>
      </c>
    </row>
    <row r="67" spans="1:23" x14ac:dyDescent="0.55000000000000004">
      <c r="A67" s="8">
        <v>21910281501</v>
      </c>
      <c r="B67" s="10" t="s">
        <v>31</v>
      </c>
      <c r="C67" s="9">
        <v>81500</v>
      </c>
      <c r="D67" s="10" t="s">
        <v>306</v>
      </c>
      <c r="E67" s="8">
        <v>952</v>
      </c>
      <c r="F67" s="9" t="s">
        <v>295</v>
      </c>
      <c r="G67" s="10" t="s">
        <v>300</v>
      </c>
      <c r="H67" s="10" t="s">
        <v>308</v>
      </c>
      <c r="I67" s="10">
        <v>0.5</v>
      </c>
      <c r="J67" s="48">
        <v>41288</v>
      </c>
      <c r="K67" s="48">
        <v>41309</v>
      </c>
      <c r="L67" s="39">
        <v>5</v>
      </c>
      <c r="M67" s="10" t="s">
        <v>360</v>
      </c>
      <c r="N67" s="10" t="s">
        <v>360</v>
      </c>
      <c r="O67" s="10" t="s">
        <v>360</v>
      </c>
      <c r="P67" s="10" t="s">
        <v>360</v>
      </c>
      <c r="Q67" s="11">
        <v>53.1</v>
      </c>
      <c r="R67" s="11">
        <v>356.1</v>
      </c>
      <c r="S67" s="11">
        <v>108.85</v>
      </c>
      <c r="T67" s="12">
        <v>0.31</v>
      </c>
      <c r="U67" s="13">
        <f t="shared" si="4"/>
        <v>6.7000000000000002E-3</v>
      </c>
      <c r="V67" s="14">
        <v>93.3</v>
      </c>
    </row>
    <row r="68" spans="1:23" x14ac:dyDescent="0.55000000000000004">
      <c r="A68" s="8">
        <v>21910281601</v>
      </c>
      <c r="B68" s="10" t="s">
        <v>120</v>
      </c>
      <c r="C68" s="9">
        <v>81600</v>
      </c>
      <c r="D68" s="10" t="s">
        <v>306</v>
      </c>
      <c r="E68" s="8">
        <v>953</v>
      </c>
      <c r="F68" s="9" t="s">
        <v>295</v>
      </c>
      <c r="G68" s="10" t="s">
        <v>300</v>
      </c>
      <c r="H68" s="10" t="s">
        <v>308</v>
      </c>
      <c r="I68" s="10">
        <v>0.5</v>
      </c>
      <c r="J68" s="48">
        <v>41290</v>
      </c>
      <c r="K68" s="48">
        <v>41311</v>
      </c>
      <c r="L68" s="39">
        <v>5</v>
      </c>
      <c r="M68" s="10" t="s">
        <v>360</v>
      </c>
      <c r="N68" s="10" t="s">
        <v>360</v>
      </c>
      <c r="O68" s="10" t="s">
        <v>360</v>
      </c>
      <c r="P68" s="10" t="s">
        <v>360</v>
      </c>
      <c r="Q68" s="11">
        <v>43.7</v>
      </c>
      <c r="R68" s="11">
        <v>411.1</v>
      </c>
      <c r="S68" s="11">
        <v>102</v>
      </c>
      <c r="T68" s="12">
        <f>ROUND(S68/R68,2)</f>
        <v>0.25</v>
      </c>
      <c r="U68" s="13">
        <f t="shared" si="4"/>
        <v>9.4000000000000004E-3</v>
      </c>
      <c r="V68" s="14">
        <v>94.9</v>
      </c>
    </row>
    <row r="69" spans="1:23" x14ac:dyDescent="0.55000000000000004">
      <c r="A69" s="8">
        <v>21910281701</v>
      </c>
      <c r="B69" s="10" t="s">
        <v>121</v>
      </c>
      <c r="C69" s="9">
        <v>81700</v>
      </c>
      <c r="D69" s="10" t="s">
        <v>306</v>
      </c>
      <c r="E69" s="8">
        <v>958</v>
      </c>
      <c r="F69" s="9" t="s">
        <v>295</v>
      </c>
      <c r="G69" s="10" t="s">
        <v>300</v>
      </c>
      <c r="H69" s="10" t="s">
        <v>308</v>
      </c>
      <c r="I69" s="10">
        <v>0.5</v>
      </c>
      <c r="J69" s="48">
        <v>41290</v>
      </c>
      <c r="K69" s="48">
        <v>41311</v>
      </c>
      <c r="L69" s="39">
        <v>5</v>
      </c>
      <c r="M69" s="10" t="s">
        <v>360</v>
      </c>
      <c r="N69" s="10" t="s">
        <v>360</v>
      </c>
      <c r="O69" s="10" t="s">
        <v>360</v>
      </c>
      <c r="P69" s="10" t="s">
        <v>360</v>
      </c>
      <c r="Q69" s="11">
        <v>49.2</v>
      </c>
      <c r="R69" s="11">
        <v>468.1</v>
      </c>
      <c r="S69" s="11">
        <v>129.5</v>
      </c>
      <c r="T69" s="12">
        <f>ROUND(S69/R69,2)</f>
        <v>0.28000000000000003</v>
      </c>
      <c r="U69" s="13">
        <f t="shared" si="4"/>
        <v>9.4999999999999998E-3</v>
      </c>
      <c r="V69" s="14">
        <v>94.5</v>
      </c>
    </row>
    <row r="70" spans="1:23" x14ac:dyDescent="0.55000000000000004">
      <c r="A70" s="8">
        <v>21910262101</v>
      </c>
      <c r="B70" s="10" t="s">
        <v>218</v>
      </c>
      <c r="C70" s="9">
        <v>63701</v>
      </c>
      <c r="D70" s="10" t="s">
        <v>306</v>
      </c>
      <c r="E70" s="8">
        <v>262</v>
      </c>
      <c r="F70" s="9" t="s">
        <v>295</v>
      </c>
      <c r="G70" s="10" t="s">
        <v>300</v>
      </c>
      <c r="H70" s="10" t="s">
        <v>307</v>
      </c>
      <c r="I70" s="10">
        <v>2.5</v>
      </c>
      <c r="J70" s="48">
        <v>41207</v>
      </c>
      <c r="K70" s="48">
        <v>41228</v>
      </c>
      <c r="L70" s="39">
        <v>2</v>
      </c>
      <c r="M70" s="10" t="s">
        <v>360</v>
      </c>
      <c r="N70" s="10" t="s">
        <v>360</v>
      </c>
      <c r="O70" s="10" t="s">
        <v>360</v>
      </c>
      <c r="P70" s="10" t="s">
        <v>360</v>
      </c>
      <c r="Q70" s="11">
        <v>43.9</v>
      </c>
      <c r="R70" s="11">
        <v>315.60000000000002</v>
      </c>
      <c r="S70" s="11">
        <v>66.150000000000006</v>
      </c>
      <c r="T70" s="12">
        <v>0.21</v>
      </c>
      <c r="U70" s="13">
        <f t="shared" si="4"/>
        <v>7.1999999999999998E-3</v>
      </c>
      <c r="V70" s="14">
        <v>87.2</v>
      </c>
    </row>
    <row r="71" spans="1:23" x14ac:dyDescent="0.55000000000000004">
      <c r="A71" s="8">
        <v>21910262701</v>
      </c>
      <c r="B71" s="10" t="s">
        <v>42</v>
      </c>
      <c r="C71" s="9">
        <v>64401</v>
      </c>
      <c r="D71" s="10" t="s">
        <v>306</v>
      </c>
      <c r="E71" s="8">
        <v>861</v>
      </c>
      <c r="F71" s="9" t="s">
        <v>295</v>
      </c>
      <c r="G71" s="10" t="s">
        <v>300</v>
      </c>
      <c r="H71" s="10" t="s">
        <v>307</v>
      </c>
      <c r="I71" s="10">
        <v>2.5</v>
      </c>
      <c r="J71" s="48">
        <v>41289</v>
      </c>
      <c r="K71" s="48">
        <v>41310</v>
      </c>
      <c r="L71" s="39">
        <v>5</v>
      </c>
      <c r="M71" s="10" t="s">
        <v>360</v>
      </c>
      <c r="N71" s="10" t="s">
        <v>360</v>
      </c>
      <c r="O71" s="10" t="s">
        <v>360</v>
      </c>
      <c r="P71" s="10" t="s">
        <v>360</v>
      </c>
      <c r="Q71" s="11">
        <v>40.5</v>
      </c>
      <c r="R71" s="11">
        <v>208.3</v>
      </c>
      <c r="S71" s="11">
        <v>137.15</v>
      </c>
      <c r="T71" s="12">
        <f>ROUND(S71/R71,2)</f>
        <v>0.66</v>
      </c>
      <c r="U71" s="13">
        <f t="shared" si="4"/>
        <v>5.1000000000000004E-3</v>
      </c>
      <c r="V71" s="14">
        <v>89.8</v>
      </c>
    </row>
    <row r="72" spans="1:23" x14ac:dyDescent="0.55000000000000004">
      <c r="A72" s="8">
        <v>21910262801</v>
      </c>
      <c r="B72" s="10" t="s">
        <v>133</v>
      </c>
      <c r="C72" s="9">
        <v>64701</v>
      </c>
      <c r="D72" s="10" t="s">
        <v>306</v>
      </c>
      <c r="E72" s="8">
        <v>859</v>
      </c>
      <c r="F72" s="9" t="s">
        <v>295</v>
      </c>
      <c r="G72" s="10" t="s">
        <v>300</v>
      </c>
      <c r="H72" s="10" t="s">
        <v>307</v>
      </c>
      <c r="I72" s="10">
        <v>2.5</v>
      </c>
      <c r="J72" s="48">
        <v>41291</v>
      </c>
      <c r="K72" s="48">
        <v>41312</v>
      </c>
      <c r="L72" s="39">
        <v>5</v>
      </c>
      <c r="M72" s="10" t="s">
        <v>360</v>
      </c>
      <c r="N72" s="10" t="s">
        <v>360</v>
      </c>
      <c r="O72" s="10" t="s">
        <v>360</v>
      </c>
      <c r="P72" s="10" t="s">
        <v>360</v>
      </c>
      <c r="Q72" s="11">
        <v>50.5</v>
      </c>
      <c r="R72" s="11">
        <v>328.6</v>
      </c>
      <c r="S72" s="11">
        <v>184.25</v>
      </c>
      <c r="T72" s="12">
        <f>ROUND(S72/R72,2)</f>
        <v>0.56000000000000005</v>
      </c>
      <c r="U72" s="13">
        <f t="shared" si="4"/>
        <v>6.4999999999999997E-3</v>
      </c>
      <c r="V72" s="14">
        <v>90.2</v>
      </c>
    </row>
    <row r="73" spans="1:23" x14ac:dyDescent="0.55000000000000004">
      <c r="A73" s="8">
        <v>21910262201</v>
      </c>
      <c r="B73" s="10" t="s">
        <v>253</v>
      </c>
      <c r="C73" s="9">
        <v>65001</v>
      </c>
      <c r="D73" s="10" t="s">
        <v>306</v>
      </c>
      <c r="E73" s="8">
        <v>264</v>
      </c>
      <c r="F73" s="9" t="s">
        <v>295</v>
      </c>
      <c r="G73" s="10" t="s">
        <v>300</v>
      </c>
      <c r="H73" s="10" t="s">
        <v>307</v>
      </c>
      <c r="I73" s="10">
        <v>2.5</v>
      </c>
      <c r="J73" s="48">
        <v>41207</v>
      </c>
      <c r="K73" s="48">
        <v>41228</v>
      </c>
      <c r="L73" s="39">
        <v>2</v>
      </c>
      <c r="M73" s="10" t="s">
        <v>360</v>
      </c>
      <c r="N73" s="10" t="s">
        <v>360</v>
      </c>
      <c r="O73" s="10" t="s">
        <v>360</v>
      </c>
      <c r="P73" s="10" t="s">
        <v>360</v>
      </c>
      <c r="Q73" s="9">
        <v>53.5</v>
      </c>
      <c r="R73" s="11">
        <v>295.7</v>
      </c>
      <c r="S73" s="11">
        <v>107.25</v>
      </c>
      <c r="T73" s="12">
        <v>0.36</v>
      </c>
      <c r="U73" s="13">
        <f t="shared" si="4"/>
        <v>5.4999999999999997E-3</v>
      </c>
      <c r="V73" s="14">
        <v>80.7</v>
      </c>
    </row>
    <row r="74" spans="1:23" x14ac:dyDescent="0.55000000000000004">
      <c r="A74" s="8">
        <v>21910262601</v>
      </c>
      <c r="B74" s="10" t="s">
        <v>85</v>
      </c>
      <c r="C74" s="9">
        <v>65201</v>
      </c>
      <c r="D74" s="10" t="s">
        <v>306</v>
      </c>
      <c r="E74" s="8">
        <v>857</v>
      </c>
      <c r="F74" s="9" t="s">
        <v>295</v>
      </c>
      <c r="G74" s="10" t="s">
        <v>300</v>
      </c>
      <c r="H74" s="10" t="s">
        <v>307</v>
      </c>
      <c r="I74" s="10">
        <v>2.5</v>
      </c>
      <c r="J74" s="48">
        <v>41288</v>
      </c>
      <c r="K74" s="48">
        <v>41309</v>
      </c>
      <c r="L74" s="39">
        <v>5</v>
      </c>
      <c r="M74" s="10" t="s">
        <v>360</v>
      </c>
      <c r="N74" s="10" t="s">
        <v>360</v>
      </c>
      <c r="O74" s="10" t="s">
        <v>360</v>
      </c>
      <c r="P74" s="10" t="s">
        <v>360</v>
      </c>
      <c r="Q74" s="11">
        <v>49.3</v>
      </c>
      <c r="R74" s="11">
        <v>196.9</v>
      </c>
      <c r="S74" s="11">
        <v>95.5</v>
      </c>
      <c r="T74" s="12">
        <v>0.49</v>
      </c>
      <c r="U74" s="13">
        <f t="shared" si="4"/>
        <v>4.0000000000000001E-3</v>
      </c>
      <c r="V74" s="14">
        <v>90.3</v>
      </c>
    </row>
    <row r="75" spans="1:23" x14ac:dyDescent="0.55000000000000004">
      <c r="A75" s="8">
        <v>21910262501</v>
      </c>
      <c r="B75" s="10" t="s">
        <v>231</v>
      </c>
      <c r="C75" s="9">
        <v>65501</v>
      </c>
      <c r="D75" s="10" t="s">
        <v>306</v>
      </c>
      <c r="E75" s="8">
        <v>750</v>
      </c>
      <c r="F75" s="9" t="s">
        <v>295</v>
      </c>
      <c r="G75" s="10" t="s">
        <v>300</v>
      </c>
      <c r="H75" s="10" t="s">
        <v>307</v>
      </c>
      <c r="I75" s="10">
        <v>2.5</v>
      </c>
      <c r="J75" s="48">
        <v>41262</v>
      </c>
      <c r="K75" s="48">
        <v>41283</v>
      </c>
      <c r="L75" s="39">
        <v>4</v>
      </c>
      <c r="M75" s="10" t="s">
        <v>360</v>
      </c>
      <c r="N75" s="10" t="s">
        <v>360</v>
      </c>
      <c r="O75" s="10" t="s">
        <v>360</v>
      </c>
      <c r="P75" s="10" t="s">
        <v>360</v>
      </c>
      <c r="Q75" s="11">
        <v>47.2</v>
      </c>
      <c r="R75" s="11">
        <v>241.9</v>
      </c>
      <c r="S75" s="11">
        <v>138.80000000000001</v>
      </c>
      <c r="T75" s="12">
        <v>0.56999999999999995</v>
      </c>
      <c r="U75" s="13">
        <f t="shared" si="4"/>
        <v>5.1000000000000004E-3</v>
      </c>
      <c r="V75" s="14">
        <v>95.7</v>
      </c>
    </row>
    <row r="76" spans="1:23" x14ac:dyDescent="0.55000000000000004">
      <c r="A76" s="8">
        <v>21910261901</v>
      </c>
      <c r="B76" s="10" t="s">
        <v>189</v>
      </c>
      <c r="C76" s="9">
        <v>69401</v>
      </c>
      <c r="D76" s="10" t="s">
        <v>306</v>
      </c>
      <c r="E76" s="8">
        <v>514</v>
      </c>
      <c r="F76" s="9" t="s">
        <v>295</v>
      </c>
      <c r="G76" s="10" t="s">
        <v>300</v>
      </c>
      <c r="H76" s="10" t="s">
        <v>307</v>
      </c>
      <c r="I76" s="10">
        <v>2.5</v>
      </c>
      <c r="J76" s="48">
        <v>41233</v>
      </c>
      <c r="K76" s="48">
        <v>41254</v>
      </c>
      <c r="L76" s="39">
        <v>3</v>
      </c>
      <c r="M76" s="10" t="s">
        <v>360</v>
      </c>
      <c r="N76" s="10" t="s">
        <v>360</v>
      </c>
      <c r="O76" s="10" t="s">
        <v>360</v>
      </c>
      <c r="P76" s="10" t="s">
        <v>360</v>
      </c>
      <c r="Q76" s="11">
        <v>48.1</v>
      </c>
      <c r="R76" s="11">
        <v>333.6</v>
      </c>
      <c r="S76" s="11">
        <v>198</v>
      </c>
      <c r="T76" s="12">
        <f>ROUND(S76/R76,2)</f>
        <v>0.59</v>
      </c>
      <c r="U76" s="13">
        <f t="shared" si="4"/>
        <v>6.8999999999999999E-3</v>
      </c>
      <c r="V76" s="14">
        <v>88.3</v>
      </c>
    </row>
    <row r="77" spans="1:23" x14ac:dyDescent="0.55000000000000004">
      <c r="A77" s="8">
        <v>21910262301</v>
      </c>
      <c r="B77" s="10" t="s">
        <v>197</v>
      </c>
      <c r="C77" s="9">
        <v>72401</v>
      </c>
      <c r="D77" s="10" t="s">
        <v>306</v>
      </c>
      <c r="E77" s="8">
        <v>501</v>
      </c>
      <c r="F77" s="9" t="s">
        <v>295</v>
      </c>
      <c r="G77" s="10" t="s">
        <v>300</v>
      </c>
      <c r="H77" s="10" t="s">
        <v>307</v>
      </c>
      <c r="I77" s="10">
        <v>2.5</v>
      </c>
      <c r="J77" s="48">
        <v>41234</v>
      </c>
      <c r="K77" s="48">
        <v>41255</v>
      </c>
      <c r="L77" s="39">
        <v>3</v>
      </c>
      <c r="M77" s="10" t="s">
        <v>360</v>
      </c>
      <c r="N77" s="10" t="s">
        <v>360</v>
      </c>
      <c r="O77" s="10" t="s">
        <v>360</v>
      </c>
      <c r="P77" s="10" t="s">
        <v>360</v>
      </c>
      <c r="Q77" s="11">
        <v>48.2</v>
      </c>
      <c r="R77" s="11">
        <v>253.9</v>
      </c>
      <c r="S77" s="11">
        <v>124.65</v>
      </c>
      <c r="T77" s="12">
        <f>ROUND(S77/R77,2)</f>
        <v>0.49</v>
      </c>
      <c r="U77" s="13">
        <f t="shared" si="4"/>
        <v>5.3E-3</v>
      </c>
      <c r="V77" s="14">
        <v>92.7</v>
      </c>
    </row>
    <row r="78" spans="1:23" x14ac:dyDescent="0.55000000000000004">
      <c r="A78" s="8">
        <v>21910262401</v>
      </c>
      <c r="B78" s="10" t="s">
        <v>198</v>
      </c>
      <c r="C78" s="9">
        <v>72701</v>
      </c>
      <c r="D78" s="10" t="s">
        <v>306</v>
      </c>
      <c r="E78" s="8">
        <v>512</v>
      </c>
      <c r="F78" s="9" t="s">
        <v>295</v>
      </c>
      <c r="G78" s="10" t="s">
        <v>300</v>
      </c>
      <c r="H78" s="10" t="s">
        <v>307</v>
      </c>
      <c r="I78" s="10">
        <v>2.5</v>
      </c>
      <c r="J78" s="48">
        <v>41234</v>
      </c>
      <c r="K78" s="48">
        <v>41255</v>
      </c>
      <c r="L78" s="39">
        <v>3</v>
      </c>
      <c r="M78" s="10" t="s">
        <v>360</v>
      </c>
      <c r="N78" s="10" t="s">
        <v>360</v>
      </c>
      <c r="O78" s="10" t="s">
        <v>360</v>
      </c>
      <c r="P78" s="10" t="s">
        <v>360</v>
      </c>
      <c r="Q78" s="11">
        <v>55.1</v>
      </c>
      <c r="R78" s="11">
        <v>274.5</v>
      </c>
      <c r="S78" s="11">
        <v>192.85</v>
      </c>
      <c r="T78" s="12">
        <f>ROUND(S78/R78,2)</f>
        <v>0.7</v>
      </c>
      <c r="U78" s="13">
        <f t="shared" si="4"/>
        <v>5.0000000000000001E-3</v>
      </c>
      <c r="V78" s="14">
        <v>91.5</v>
      </c>
    </row>
    <row r="79" spans="1:23" x14ac:dyDescent="0.55000000000000004">
      <c r="A79" s="8">
        <v>21910262001</v>
      </c>
      <c r="B79" s="10" t="s">
        <v>216</v>
      </c>
      <c r="C79" s="9">
        <v>81701</v>
      </c>
      <c r="D79" s="10" t="s">
        <v>306</v>
      </c>
      <c r="E79" s="8">
        <v>265</v>
      </c>
      <c r="F79" s="9" t="s">
        <v>295</v>
      </c>
      <c r="G79" s="10" t="s">
        <v>300</v>
      </c>
      <c r="H79" s="10" t="s">
        <v>307</v>
      </c>
      <c r="I79" s="10">
        <v>2.5</v>
      </c>
      <c r="J79" s="48">
        <v>41206</v>
      </c>
      <c r="K79" s="48">
        <v>41227</v>
      </c>
      <c r="L79" s="39">
        <v>2</v>
      </c>
      <c r="M79" s="10" t="s">
        <v>360</v>
      </c>
      <c r="N79" s="10" t="s">
        <v>360</v>
      </c>
      <c r="O79" s="10" t="s">
        <v>360</v>
      </c>
      <c r="P79" s="10" t="s">
        <v>360</v>
      </c>
      <c r="Q79" s="11">
        <v>49.2</v>
      </c>
      <c r="R79" s="11">
        <v>388.5</v>
      </c>
      <c r="S79" s="11">
        <v>193.5</v>
      </c>
      <c r="T79" s="12">
        <v>0.5</v>
      </c>
      <c r="U79" s="13">
        <f t="shared" si="4"/>
        <v>7.9000000000000008E-3</v>
      </c>
      <c r="V79" s="14">
        <v>89.8</v>
      </c>
    </row>
    <row r="80" spans="1:23" x14ac:dyDescent="0.55000000000000004">
      <c r="A80" s="8">
        <v>21910261001</v>
      </c>
      <c r="B80" s="10" t="s">
        <v>18</v>
      </c>
      <c r="C80" s="9">
        <v>60601</v>
      </c>
      <c r="D80" s="10" t="s">
        <v>306</v>
      </c>
      <c r="E80" s="8">
        <v>501</v>
      </c>
      <c r="F80" s="11" t="s">
        <v>296</v>
      </c>
      <c r="G80" s="10" t="s">
        <v>300</v>
      </c>
      <c r="H80" s="10" t="s">
        <v>307</v>
      </c>
      <c r="I80" s="8">
        <v>2.5</v>
      </c>
      <c r="J80" s="48">
        <v>41234</v>
      </c>
      <c r="K80" s="48">
        <v>41255</v>
      </c>
      <c r="L80" s="39">
        <v>3</v>
      </c>
      <c r="M80" s="10" t="s">
        <v>360</v>
      </c>
      <c r="N80" s="10" t="s">
        <v>360</v>
      </c>
      <c r="O80" s="10" t="s">
        <v>360</v>
      </c>
      <c r="P80" s="10" t="s">
        <v>360</v>
      </c>
      <c r="Q80" s="11">
        <v>49.8</v>
      </c>
      <c r="R80" s="11">
        <v>251</v>
      </c>
      <c r="S80" s="11">
        <v>134.35</v>
      </c>
      <c r="T80" s="12">
        <f>ROUND(S80/R80,2)</f>
        <v>0.54</v>
      </c>
      <c r="U80" s="13">
        <f t="shared" si="4"/>
        <v>5.0000000000000001E-3</v>
      </c>
      <c r="V80" s="14">
        <v>93.1</v>
      </c>
    </row>
    <row r="81" spans="1:22" x14ac:dyDescent="0.55000000000000004">
      <c r="A81" s="8">
        <v>21910260901</v>
      </c>
      <c r="B81" s="10" t="s">
        <v>210</v>
      </c>
      <c r="C81" s="9">
        <v>60901</v>
      </c>
      <c r="D81" s="10" t="s">
        <v>306</v>
      </c>
      <c r="E81" s="8">
        <v>22</v>
      </c>
      <c r="F81" s="11" t="s">
        <v>296</v>
      </c>
      <c r="G81" s="10" t="s">
        <v>300</v>
      </c>
      <c r="H81" s="10" t="s">
        <v>307</v>
      </c>
      <c r="I81" s="8">
        <v>2.5</v>
      </c>
      <c r="J81" s="48">
        <v>41176</v>
      </c>
      <c r="K81" s="48">
        <v>41197</v>
      </c>
      <c r="L81" s="39">
        <v>1</v>
      </c>
      <c r="M81" s="10">
        <v>0</v>
      </c>
      <c r="N81" s="10">
        <v>16</v>
      </c>
      <c r="O81" s="10">
        <v>0</v>
      </c>
      <c r="P81" s="10">
        <v>10</v>
      </c>
      <c r="Q81" s="15">
        <v>46.5</v>
      </c>
      <c r="R81" s="11">
        <v>210.4</v>
      </c>
      <c r="S81" s="11">
        <f>ROUND((17.25)*5, 1)</f>
        <v>86.3</v>
      </c>
      <c r="T81" s="12">
        <f>ROUND(S81/R81,2)</f>
        <v>0.41</v>
      </c>
      <c r="U81" s="13">
        <f t="shared" si="4"/>
        <v>4.4999999999999997E-3</v>
      </c>
      <c r="V81" s="14">
        <v>97.6</v>
      </c>
    </row>
    <row r="82" spans="1:22" x14ac:dyDescent="0.55000000000000004">
      <c r="A82" s="8">
        <v>21910261301</v>
      </c>
      <c r="B82" s="10" t="s">
        <v>90</v>
      </c>
      <c r="C82" s="9">
        <v>61001</v>
      </c>
      <c r="D82" s="10" t="s">
        <v>306</v>
      </c>
      <c r="E82" s="8">
        <v>744</v>
      </c>
      <c r="F82" s="11" t="s">
        <v>296</v>
      </c>
      <c r="G82" s="10" t="s">
        <v>300</v>
      </c>
      <c r="H82" s="10" t="s">
        <v>307</v>
      </c>
      <c r="I82" s="8">
        <v>2.5</v>
      </c>
      <c r="J82" s="48">
        <v>41262</v>
      </c>
      <c r="K82" s="48">
        <v>41283</v>
      </c>
      <c r="L82" s="39">
        <v>4</v>
      </c>
      <c r="M82" s="10" t="s">
        <v>360</v>
      </c>
      <c r="N82" s="10" t="s">
        <v>360</v>
      </c>
      <c r="O82" s="10" t="s">
        <v>360</v>
      </c>
      <c r="P82" s="10" t="s">
        <v>360</v>
      </c>
      <c r="Q82" s="11">
        <v>62.9</v>
      </c>
      <c r="R82" s="11">
        <v>351</v>
      </c>
      <c r="S82" s="11">
        <v>162.30000000000001</v>
      </c>
      <c r="T82" s="12">
        <v>0.46</v>
      </c>
      <c r="U82" s="13">
        <f t="shared" si="4"/>
        <v>5.5999999999999999E-3</v>
      </c>
      <c r="V82" s="14">
        <v>96</v>
      </c>
    </row>
    <row r="83" spans="1:22" x14ac:dyDescent="0.55000000000000004">
      <c r="A83" s="8">
        <v>21910261501</v>
      </c>
      <c r="B83" s="10" t="s">
        <v>154</v>
      </c>
      <c r="C83" s="9">
        <v>68401</v>
      </c>
      <c r="D83" s="10" t="s">
        <v>306</v>
      </c>
      <c r="E83" s="8">
        <v>861</v>
      </c>
      <c r="F83" s="11" t="s">
        <v>296</v>
      </c>
      <c r="G83" s="10" t="s">
        <v>300</v>
      </c>
      <c r="H83" s="10" t="s">
        <v>307</v>
      </c>
      <c r="I83" s="8">
        <v>2.5</v>
      </c>
      <c r="J83" s="48">
        <v>41289</v>
      </c>
      <c r="K83" s="48">
        <v>41310</v>
      </c>
      <c r="L83" s="39">
        <v>5</v>
      </c>
      <c r="M83" s="10" t="s">
        <v>360</v>
      </c>
      <c r="N83" s="10" t="s">
        <v>360</v>
      </c>
      <c r="O83" s="10" t="s">
        <v>360</v>
      </c>
      <c r="P83" s="10" t="s">
        <v>360</v>
      </c>
      <c r="Q83" s="11">
        <v>44.7</v>
      </c>
      <c r="R83" s="11">
        <v>259.2</v>
      </c>
      <c r="S83" s="11">
        <v>180.95</v>
      </c>
      <c r="T83" s="12">
        <f t="shared" ref="T83:T88" si="5">ROUND(S83/R83,2)</f>
        <v>0.7</v>
      </c>
      <c r="U83" s="13">
        <f t="shared" si="4"/>
        <v>5.7999999999999996E-3</v>
      </c>
      <c r="V83" s="14">
        <v>86.7</v>
      </c>
    </row>
    <row r="84" spans="1:22" x14ac:dyDescent="0.55000000000000004">
      <c r="A84" s="8">
        <v>21910261201</v>
      </c>
      <c r="B84" s="10" t="s">
        <v>137</v>
      </c>
      <c r="C84" s="9">
        <v>70201</v>
      </c>
      <c r="D84" s="10" t="s">
        <v>306</v>
      </c>
      <c r="E84" s="8">
        <v>511</v>
      </c>
      <c r="F84" s="11" t="s">
        <v>296</v>
      </c>
      <c r="G84" s="10" t="s">
        <v>300</v>
      </c>
      <c r="H84" s="10" t="s">
        <v>307</v>
      </c>
      <c r="I84" s="8">
        <v>2.5</v>
      </c>
      <c r="J84" s="48">
        <v>41235</v>
      </c>
      <c r="K84" s="48">
        <v>41256</v>
      </c>
      <c r="L84" s="39">
        <v>3</v>
      </c>
      <c r="M84" s="10" t="s">
        <v>360</v>
      </c>
      <c r="N84" s="10" t="s">
        <v>360</v>
      </c>
      <c r="O84" s="10" t="s">
        <v>360</v>
      </c>
      <c r="P84" s="10" t="s">
        <v>360</v>
      </c>
      <c r="Q84" s="11">
        <v>47</v>
      </c>
      <c r="R84" s="11">
        <v>287.89999999999998</v>
      </c>
      <c r="S84" s="11">
        <v>135</v>
      </c>
      <c r="T84" s="12">
        <f t="shared" si="5"/>
        <v>0.47</v>
      </c>
      <c r="U84" s="13">
        <f t="shared" si="4"/>
        <v>6.1000000000000004E-3</v>
      </c>
      <c r="V84" s="14">
        <v>86.1</v>
      </c>
    </row>
    <row r="85" spans="1:22" x14ac:dyDescent="0.55000000000000004">
      <c r="A85" s="8">
        <v>21910261701</v>
      </c>
      <c r="B85" s="10" t="s">
        <v>122</v>
      </c>
      <c r="C85" s="9">
        <v>70601</v>
      </c>
      <c r="D85" s="10" t="s">
        <v>306</v>
      </c>
      <c r="E85" s="8">
        <v>860</v>
      </c>
      <c r="F85" s="11" t="s">
        <v>296</v>
      </c>
      <c r="G85" s="10" t="s">
        <v>300</v>
      </c>
      <c r="H85" s="10" t="s">
        <v>307</v>
      </c>
      <c r="I85" s="8">
        <v>2.5</v>
      </c>
      <c r="J85" s="48">
        <v>41295</v>
      </c>
      <c r="K85" s="48">
        <v>41316</v>
      </c>
      <c r="L85" s="39">
        <v>5</v>
      </c>
      <c r="M85" s="10" t="s">
        <v>360</v>
      </c>
      <c r="N85" s="10" t="s">
        <v>360</v>
      </c>
      <c r="O85" s="10" t="s">
        <v>360</v>
      </c>
      <c r="P85" s="10" t="s">
        <v>360</v>
      </c>
      <c r="Q85" s="11">
        <v>47.3</v>
      </c>
      <c r="R85" s="11">
        <v>199.7</v>
      </c>
      <c r="S85" s="11">
        <v>243.9</v>
      </c>
      <c r="T85" s="12">
        <f t="shared" si="5"/>
        <v>1.22</v>
      </c>
      <c r="U85" s="13">
        <f t="shared" si="4"/>
        <v>4.1999999999999997E-3</v>
      </c>
      <c r="V85" s="14">
        <v>90.1</v>
      </c>
    </row>
    <row r="86" spans="1:22" x14ac:dyDescent="0.55000000000000004">
      <c r="A86" s="8">
        <v>21910261101</v>
      </c>
      <c r="B86" s="10" t="s">
        <v>257</v>
      </c>
      <c r="C86" s="9">
        <v>72001</v>
      </c>
      <c r="D86" s="10" t="s">
        <v>306</v>
      </c>
      <c r="E86" s="8">
        <v>268</v>
      </c>
      <c r="F86" s="11" t="s">
        <v>296</v>
      </c>
      <c r="G86" s="10" t="s">
        <v>300</v>
      </c>
      <c r="H86" s="10" t="s">
        <v>307</v>
      </c>
      <c r="I86" s="8">
        <v>2.5</v>
      </c>
      <c r="J86" s="48">
        <v>41207</v>
      </c>
      <c r="K86" s="48">
        <v>41228</v>
      </c>
      <c r="L86" s="39">
        <v>2</v>
      </c>
      <c r="M86" s="10" t="s">
        <v>360</v>
      </c>
      <c r="N86" s="10" t="s">
        <v>360</v>
      </c>
      <c r="O86" s="10" t="s">
        <v>360</v>
      </c>
      <c r="P86" s="10" t="s">
        <v>360</v>
      </c>
      <c r="Q86" s="9">
        <v>44.4</v>
      </c>
      <c r="R86" s="11">
        <v>194.3</v>
      </c>
      <c r="S86" s="11">
        <v>71.849999999999994</v>
      </c>
      <c r="T86" s="12">
        <f t="shared" si="5"/>
        <v>0.37</v>
      </c>
      <c r="U86" s="13">
        <f t="shared" si="4"/>
        <v>4.4000000000000003E-3</v>
      </c>
      <c r="V86" s="14">
        <v>80.5</v>
      </c>
    </row>
    <row r="87" spans="1:22" x14ac:dyDescent="0.55000000000000004">
      <c r="A87" s="8">
        <v>21910261601</v>
      </c>
      <c r="B87" s="10" t="s">
        <v>13</v>
      </c>
      <c r="C87" s="9">
        <v>81101</v>
      </c>
      <c r="D87" s="10" t="s">
        <v>306</v>
      </c>
      <c r="E87" s="8">
        <v>859</v>
      </c>
      <c r="F87" s="11" t="s">
        <v>296</v>
      </c>
      <c r="G87" s="10" t="s">
        <v>300</v>
      </c>
      <c r="H87" s="10" t="s">
        <v>307</v>
      </c>
      <c r="I87" s="8">
        <v>2.5</v>
      </c>
      <c r="J87" s="48">
        <v>41291</v>
      </c>
      <c r="K87" s="48">
        <v>41312</v>
      </c>
      <c r="L87" s="39">
        <v>5</v>
      </c>
      <c r="M87" s="10" t="s">
        <v>360</v>
      </c>
      <c r="N87" s="10" t="s">
        <v>360</v>
      </c>
      <c r="O87" s="10" t="s">
        <v>360</v>
      </c>
      <c r="P87" s="10" t="s">
        <v>360</v>
      </c>
      <c r="Q87" s="11">
        <v>51</v>
      </c>
      <c r="R87" s="11">
        <v>251.6</v>
      </c>
      <c r="S87" s="11">
        <v>110.85</v>
      </c>
      <c r="T87" s="12">
        <f t="shared" si="5"/>
        <v>0.44</v>
      </c>
      <c r="U87" s="13">
        <f t="shared" si="4"/>
        <v>4.8999999999999998E-3</v>
      </c>
      <c r="V87" s="14">
        <v>92.7</v>
      </c>
    </row>
    <row r="88" spans="1:22" x14ac:dyDescent="0.55000000000000004">
      <c r="A88" s="8">
        <v>21910263901</v>
      </c>
      <c r="B88" s="10" t="s">
        <v>72</v>
      </c>
      <c r="C88" s="9">
        <v>59001</v>
      </c>
      <c r="D88" s="10" t="s">
        <v>306</v>
      </c>
      <c r="E88" s="8">
        <v>287</v>
      </c>
      <c r="F88" s="9" t="s">
        <v>295</v>
      </c>
      <c r="G88" s="10" t="s">
        <v>300</v>
      </c>
      <c r="H88" s="10" t="s">
        <v>307</v>
      </c>
      <c r="I88" s="10">
        <v>25</v>
      </c>
      <c r="J88" s="48">
        <v>41206</v>
      </c>
      <c r="K88" s="48">
        <v>41227</v>
      </c>
      <c r="L88" s="39">
        <v>2</v>
      </c>
      <c r="M88" s="10" t="s">
        <v>360</v>
      </c>
      <c r="N88" s="10" t="s">
        <v>360</v>
      </c>
      <c r="O88" s="10" t="s">
        <v>360</v>
      </c>
      <c r="P88" s="10" t="s">
        <v>360</v>
      </c>
      <c r="Q88" s="11">
        <v>44.6</v>
      </c>
      <c r="R88" s="11">
        <v>245.6</v>
      </c>
      <c r="S88" s="11">
        <v>118.3</v>
      </c>
      <c r="T88" s="12">
        <f t="shared" si="5"/>
        <v>0.48</v>
      </c>
      <c r="U88" s="13">
        <f t="shared" si="4"/>
        <v>5.4999999999999997E-3</v>
      </c>
      <c r="V88" s="14">
        <v>89.5</v>
      </c>
    </row>
    <row r="89" spans="1:22" x14ac:dyDescent="0.55000000000000004">
      <c r="A89" s="8">
        <v>21910263101</v>
      </c>
      <c r="B89" s="10" t="s">
        <v>73</v>
      </c>
      <c r="C89" s="9">
        <v>60501</v>
      </c>
      <c r="D89" s="10" t="s">
        <v>306</v>
      </c>
      <c r="E89" s="8">
        <v>288</v>
      </c>
      <c r="F89" s="11" t="s">
        <v>296</v>
      </c>
      <c r="G89" s="10" t="s">
        <v>300</v>
      </c>
      <c r="H89" s="10" t="s">
        <v>307</v>
      </c>
      <c r="I89" s="10">
        <v>25</v>
      </c>
      <c r="J89" s="48">
        <v>41206</v>
      </c>
      <c r="K89" s="48">
        <v>41227</v>
      </c>
      <c r="L89" s="39">
        <v>2</v>
      </c>
      <c r="M89" s="10" t="s">
        <v>360</v>
      </c>
      <c r="N89" s="10" t="s">
        <v>360</v>
      </c>
      <c r="O89" s="10" t="s">
        <v>360</v>
      </c>
      <c r="P89" s="10" t="s">
        <v>360</v>
      </c>
      <c r="Q89" s="11">
        <v>53</v>
      </c>
      <c r="R89" s="11">
        <v>278.2</v>
      </c>
      <c r="S89" s="11">
        <v>112.25</v>
      </c>
      <c r="T89" s="12">
        <v>0.4</v>
      </c>
      <c r="U89" s="13">
        <f t="shared" si="4"/>
        <v>5.1999999999999998E-3</v>
      </c>
      <c r="V89" s="14">
        <v>92.7</v>
      </c>
    </row>
    <row r="90" spans="1:22" x14ac:dyDescent="0.55000000000000004">
      <c r="A90" s="8">
        <v>21910264301</v>
      </c>
      <c r="B90" s="10" t="s">
        <v>180</v>
      </c>
      <c r="C90" s="9">
        <v>60701</v>
      </c>
      <c r="D90" s="10" t="s">
        <v>306</v>
      </c>
      <c r="E90" s="8">
        <v>524</v>
      </c>
      <c r="F90" s="9" t="s">
        <v>295</v>
      </c>
      <c r="G90" s="10" t="s">
        <v>300</v>
      </c>
      <c r="H90" s="10" t="s">
        <v>307</v>
      </c>
      <c r="I90" s="10">
        <v>25</v>
      </c>
      <c r="J90" s="48">
        <v>41233</v>
      </c>
      <c r="K90" s="48">
        <v>41254</v>
      </c>
      <c r="L90" s="39">
        <v>3</v>
      </c>
      <c r="M90" s="10" t="s">
        <v>360</v>
      </c>
      <c r="N90" s="10" t="s">
        <v>360</v>
      </c>
      <c r="O90" s="10" t="s">
        <v>360</v>
      </c>
      <c r="P90" s="10" t="s">
        <v>360</v>
      </c>
      <c r="Q90" s="11">
        <v>48.1</v>
      </c>
      <c r="R90" s="11">
        <v>282.3</v>
      </c>
      <c r="S90" s="11">
        <v>183</v>
      </c>
      <c r="T90" s="12">
        <f t="shared" ref="T90:T101" si="6">ROUND(S90/R90,2)</f>
        <v>0.65</v>
      </c>
      <c r="U90" s="13">
        <f t="shared" si="4"/>
        <v>5.8999999999999999E-3</v>
      </c>
      <c r="V90" s="14">
        <v>90.2</v>
      </c>
    </row>
    <row r="91" spans="1:22" x14ac:dyDescent="0.55000000000000004">
      <c r="A91" s="8">
        <v>21910264501</v>
      </c>
      <c r="B91" s="10" t="s">
        <v>171</v>
      </c>
      <c r="C91" s="9">
        <v>61601</v>
      </c>
      <c r="D91" s="10" t="s">
        <v>306</v>
      </c>
      <c r="E91" s="8">
        <v>518</v>
      </c>
      <c r="F91" s="9" t="s">
        <v>295</v>
      </c>
      <c r="G91" s="10" t="s">
        <v>300</v>
      </c>
      <c r="H91" s="10" t="s">
        <v>307</v>
      </c>
      <c r="I91" s="10">
        <v>25</v>
      </c>
      <c r="J91" s="48">
        <v>41235</v>
      </c>
      <c r="K91" s="48">
        <v>41256</v>
      </c>
      <c r="L91" s="39">
        <v>3</v>
      </c>
      <c r="M91" s="10" t="s">
        <v>360</v>
      </c>
      <c r="N91" s="10" t="s">
        <v>360</v>
      </c>
      <c r="O91" s="10" t="s">
        <v>360</v>
      </c>
      <c r="P91" s="10" t="s">
        <v>360</v>
      </c>
      <c r="Q91" s="11">
        <v>62.4</v>
      </c>
      <c r="R91" s="11">
        <v>408.8</v>
      </c>
      <c r="S91" s="11">
        <v>228</v>
      </c>
      <c r="T91" s="12">
        <f t="shared" si="6"/>
        <v>0.56000000000000005</v>
      </c>
      <c r="U91" s="13">
        <f t="shared" si="4"/>
        <v>6.6E-3</v>
      </c>
      <c r="V91" s="14">
        <v>90.1</v>
      </c>
    </row>
    <row r="92" spans="1:22" x14ac:dyDescent="0.55000000000000004">
      <c r="A92" s="8">
        <v>21910262901</v>
      </c>
      <c r="B92" s="10" t="s">
        <v>94</v>
      </c>
      <c r="C92" s="9">
        <v>62901</v>
      </c>
      <c r="D92" s="10" t="s">
        <v>306</v>
      </c>
      <c r="E92" s="8">
        <v>37</v>
      </c>
      <c r="F92" s="11" t="s">
        <v>296</v>
      </c>
      <c r="G92" s="10" t="s">
        <v>300</v>
      </c>
      <c r="H92" s="10" t="s">
        <v>307</v>
      </c>
      <c r="I92" s="10">
        <v>25</v>
      </c>
      <c r="J92" s="48">
        <v>41178</v>
      </c>
      <c r="K92" s="48">
        <v>41199</v>
      </c>
      <c r="L92" s="39">
        <v>1</v>
      </c>
      <c r="M92" s="10">
        <v>0</v>
      </c>
      <c r="N92" s="10">
        <v>15</v>
      </c>
      <c r="O92" s="10">
        <v>0</v>
      </c>
      <c r="P92" s="10">
        <v>8</v>
      </c>
      <c r="Q92" s="11">
        <v>50.9</v>
      </c>
      <c r="R92" s="11">
        <v>243.3</v>
      </c>
      <c r="S92" s="11">
        <f>26.74*5</f>
        <v>133.69999999999999</v>
      </c>
      <c r="T92" s="12">
        <f t="shared" si="6"/>
        <v>0.55000000000000004</v>
      </c>
      <c r="U92" s="13">
        <f t="shared" si="4"/>
        <v>4.7999999999999996E-3</v>
      </c>
      <c r="V92" s="14">
        <v>95.2</v>
      </c>
    </row>
    <row r="93" spans="1:22" x14ac:dyDescent="0.55000000000000004">
      <c r="A93" s="8">
        <v>21910263001</v>
      </c>
      <c r="B93" s="10" t="s">
        <v>250</v>
      </c>
      <c r="C93" s="9">
        <v>63001</v>
      </c>
      <c r="D93" s="10" t="s">
        <v>306</v>
      </c>
      <c r="E93" s="8">
        <v>35</v>
      </c>
      <c r="F93" s="11" t="s">
        <v>296</v>
      </c>
      <c r="G93" s="10" t="s">
        <v>300</v>
      </c>
      <c r="H93" s="10" t="s">
        <v>307</v>
      </c>
      <c r="I93" s="10">
        <v>25</v>
      </c>
      <c r="J93" s="48">
        <v>41180</v>
      </c>
      <c r="K93" s="48">
        <v>41201</v>
      </c>
      <c r="L93" s="39">
        <v>1</v>
      </c>
      <c r="M93" s="10">
        <v>0</v>
      </c>
      <c r="N93" s="10">
        <v>13</v>
      </c>
      <c r="O93" s="10">
        <v>0</v>
      </c>
      <c r="P93" s="10">
        <v>6</v>
      </c>
      <c r="Q93" s="11">
        <v>54.2</v>
      </c>
      <c r="R93" s="11">
        <v>280</v>
      </c>
      <c r="S93" s="11">
        <f>30.24*5</f>
        <v>151.19999999999999</v>
      </c>
      <c r="T93" s="12">
        <f t="shared" si="6"/>
        <v>0.54</v>
      </c>
      <c r="U93" s="13">
        <f t="shared" si="4"/>
        <v>5.1999999999999998E-3</v>
      </c>
      <c r="V93" s="14">
        <v>99.5</v>
      </c>
    </row>
    <row r="94" spans="1:22" x14ac:dyDescent="0.55000000000000004">
      <c r="A94" s="8">
        <v>21910263301</v>
      </c>
      <c r="B94" s="10" t="s">
        <v>60</v>
      </c>
      <c r="C94" s="9">
        <v>63201</v>
      </c>
      <c r="D94" s="10" t="s">
        <v>306</v>
      </c>
      <c r="E94" s="8">
        <v>757</v>
      </c>
      <c r="F94" s="11" t="s">
        <v>296</v>
      </c>
      <c r="G94" s="10" t="s">
        <v>300</v>
      </c>
      <c r="H94" s="10" t="s">
        <v>307</v>
      </c>
      <c r="I94" s="10">
        <v>25</v>
      </c>
      <c r="J94" s="48">
        <v>41263</v>
      </c>
      <c r="K94" s="48">
        <v>41284</v>
      </c>
      <c r="L94" s="39">
        <v>4</v>
      </c>
      <c r="M94" s="10" t="s">
        <v>360</v>
      </c>
      <c r="N94" s="10" t="s">
        <v>360</v>
      </c>
      <c r="O94" s="10" t="s">
        <v>360</v>
      </c>
      <c r="P94" s="10" t="s">
        <v>360</v>
      </c>
      <c r="Q94" s="11">
        <v>52.4</v>
      </c>
      <c r="R94" s="11">
        <v>349.5</v>
      </c>
      <c r="S94" s="11">
        <v>214.05</v>
      </c>
      <c r="T94" s="12">
        <f t="shared" si="6"/>
        <v>0.61</v>
      </c>
      <c r="U94" s="13">
        <f t="shared" si="4"/>
        <v>6.7000000000000002E-3</v>
      </c>
      <c r="V94" s="14">
        <v>89.1</v>
      </c>
    </row>
    <row r="95" spans="1:22" x14ac:dyDescent="0.55000000000000004">
      <c r="A95" s="8">
        <v>21910264701</v>
      </c>
      <c r="B95" s="10" t="s">
        <v>269</v>
      </c>
      <c r="C95" s="9">
        <v>63801</v>
      </c>
      <c r="D95" s="10" t="s">
        <v>306</v>
      </c>
      <c r="E95" s="8">
        <v>766</v>
      </c>
      <c r="F95" s="9" t="s">
        <v>295</v>
      </c>
      <c r="G95" s="10" t="s">
        <v>300</v>
      </c>
      <c r="H95" s="10" t="s">
        <v>307</v>
      </c>
      <c r="I95" s="10">
        <v>25</v>
      </c>
      <c r="J95" s="48">
        <v>41263</v>
      </c>
      <c r="K95" s="48">
        <v>41284</v>
      </c>
      <c r="L95" s="39">
        <v>4</v>
      </c>
      <c r="M95" s="10" t="s">
        <v>360</v>
      </c>
      <c r="N95" s="10" t="s">
        <v>360</v>
      </c>
      <c r="O95" s="10" t="s">
        <v>360</v>
      </c>
      <c r="P95" s="10" t="s">
        <v>360</v>
      </c>
      <c r="Q95" s="9">
        <v>55.2</v>
      </c>
      <c r="R95" s="11">
        <v>314.39999999999998</v>
      </c>
      <c r="S95" s="11">
        <v>190</v>
      </c>
      <c r="T95" s="12">
        <f t="shared" si="6"/>
        <v>0.6</v>
      </c>
      <c r="U95" s="13">
        <f t="shared" si="4"/>
        <v>5.7000000000000002E-3</v>
      </c>
      <c r="V95" s="14">
        <v>81.3</v>
      </c>
    </row>
    <row r="96" spans="1:22" x14ac:dyDescent="0.55000000000000004">
      <c r="A96" s="8">
        <v>21910263501</v>
      </c>
      <c r="B96" s="10" t="s">
        <v>34</v>
      </c>
      <c r="C96" s="9">
        <v>65101</v>
      </c>
      <c r="D96" s="10" t="s">
        <v>306</v>
      </c>
      <c r="E96" s="8">
        <v>879</v>
      </c>
      <c r="F96" s="11" t="s">
        <v>296</v>
      </c>
      <c r="G96" s="10" t="s">
        <v>300</v>
      </c>
      <c r="H96" s="10" t="s">
        <v>307</v>
      </c>
      <c r="I96" s="10">
        <v>25</v>
      </c>
      <c r="J96" s="48">
        <v>41289</v>
      </c>
      <c r="K96" s="48">
        <v>41310</v>
      </c>
      <c r="L96" s="39">
        <v>5</v>
      </c>
      <c r="M96" s="10" t="s">
        <v>360</v>
      </c>
      <c r="N96" s="10" t="s">
        <v>360</v>
      </c>
      <c r="O96" s="10" t="s">
        <v>360</v>
      </c>
      <c r="P96" s="10" t="s">
        <v>360</v>
      </c>
      <c r="Q96" s="11">
        <v>51.4</v>
      </c>
      <c r="R96" s="11">
        <v>279.60000000000002</v>
      </c>
      <c r="S96" s="11">
        <v>123.4</v>
      </c>
      <c r="T96" s="12">
        <f t="shared" si="6"/>
        <v>0.44</v>
      </c>
      <c r="U96" s="13">
        <f t="shared" si="4"/>
        <v>5.4000000000000003E-3</v>
      </c>
      <c r="V96" s="14">
        <v>90.1</v>
      </c>
    </row>
    <row r="97" spans="1:22" x14ac:dyDescent="0.55000000000000004">
      <c r="A97" s="8">
        <v>21910263201</v>
      </c>
      <c r="B97" s="10" t="s">
        <v>243</v>
      </c>
      <c r="C97" s="9">
        <v>66401</v>
      </c>
      <c r="D97" s="10" t="s">
        <v>306</v>
      </c>
      <c r="E97" s="8">
        <v>520</v>
      </c>
      <c r="F97" s="11" t="s">
        <v>296</v>
      </c>
      <c r="G97" s="10" t="s">
        <v>300</v>
      </c>
      <c r="H97" s="10" t="s">
        <v>307</v>
      </c>
      <c r="I97" s="10">
        <v>25</v>
      </c>
      <c r="J97" s="48">
        <v>41234</v>
      </c>
      <c r="K97" s="48">
        <v>41255</v>
      </c>
      <c r="L97" s="39">
        <v>3</v>
      </c>
      <c r="M97" s="10" t="s">
        <v>360</v>
      </c>
      <c r="N97" s="10" t="s">
        <v>360</v>
      </c>
      <c r="O97" s="10" t="s">
        <v>360</v>
      </c>
      <c r="P97" s="10" t="s">
        <v>360</v>
      </c>
      <c r="Q97" s="11">
        <v>43.1</v>
      </c>
      <c r="R97" s="11">
        <v>243.3</v>
      </c>
      <c r="S97" s="11">
        <v>107.7</v>
      </c>
      <c r="T97" s="12">
        <f t="shared" si="6"/>
        <v>0.44</v>
      </c>
      <c r="U97" s="13">
        <f t="shared" si="4"/>
        <v>5.5999999999999999E-3</v>
      </c>
      <c r="V97" s="14">
        <v>91.9</v>
      </c>
    </row>
    <row r="98" spans="1:22" x14ac:dyDescent="0.55000000000000004">
      <c r="A98" s="8">
        <v>21910263701</v>
      </c>
      <c r="B98" s="10" t="s">
        <v>177</v>
      </c>
      <c r="C98" s="9">
        <v>68201</v>
      </c>
      <c r="D98" s="10" t="s">
        <v>306</v>
      </c>
      <c r="E98" s="8">
        <v>888</v>
      </c>
      <c r="F98" s="11" t="s">
        <v>296</v>
      </c>
      <c r="G98" s="10" t="s">
        <v>300</v>
      </c>
      <c r="H98" s="10" t="s">
        <v>307</v>
      </c>
      <c r="I98" s="10">
        <v>25</v>
      </c>
      <c r="J98" s="48">
        <v>41290</v>
      </c>
      <c r="K98" s="48">
        <v>41311</v>
      </c>
      <c r="L98" s="39">
        <v>5</v>
      </c>
      <c r="M98" s="10" t="s">
        <v>360</v>
      </c>
      <c r="N98" s="10" t="s">
        <v>360</v>
      </c>
      <c r="O98" s="10" t="s">
        <v>360</v>
      </c>
      <c r="P98" s="10" t="s">
        <v>360</v>
      </c>
      <c r="Q98" s="11">
        <v>62.8</v>
      </c>
      <c r="R98" s="11">
        <v>409.6</v>
      </c>
      <c r="S98" s="11">
        <v>139.5</v>
      </c>
      <c r="T98" s="12">
        <f t="shared" si="6"/>
        <v>0.34</v>
      </c>
      <c r="U98" s="13">
        <f t="shared" ref="U98:U123" si="7">ROUND(R98/(Q98*1000), 4)</f>
        <v>6.4999999999999997E-3</v>
      </c>
      <c r="V98" s="14">
        <v>94.4</v>
      </c>
    </row>
    <row r="99" spans="1:22" x14ac:dyDescent="0.55000000000000004">
      <c r="A99" s="8">
        <v>21910264201</v>
      </c>
      <c r="B99" s="10" t="s">
        <v>190</v>
      </c>
      <c r="C99" s="9">
        <v>70101</v>
      </c>
      <c r="D99" s="10" t="s">
        <v>306</v>
      </c>
      <c r="E99" s="8">
        <v>517</v>
      </c>
      <c r="F99" s="9" t="s">
        <v>295</v>
      </c>
      <c r="G99" s="10" t="s">
        <v>300</v>
      </c>
      <c r="H99" s="10" t="s">
        <v>307</v>
      </c>
      <c r="I99" s="10">
        <v>25</v>
      </c>
      <c r="J99" s="48">
        <v>41233</v>
      </c>
      <c r="K99" s="48">
        <v>41254</v>
      </c>
      <c r="L99" s="39">
        <v>3</v>
      </c>
      <c r="M99" s="10" t="s">
        <v>360</v>
      </c>
      <c r="N99" s="10" t="s">
        <v>360</v>
      </c>
      <c r="O99" s="10" t="s">
        <v>360</v>
      </c>
      <c r="P99" s="10" t="s">
        <v>360</v>
      </c>
      <c r="Q99" s="11">
        <v>48.7</v>
      </c>
      <c r="R99" s="11">
        <v>225</v>
      </c>
      <c r="S99" s="11">
        <v>163</v>
      </c>
      <c r="T99" s="12">
        <f t="shared" si="6"/>
        <v>0.72</v>
      </c>
      <c r="U99" s="13">
        <f t="shared" si="7"/>
        <v>4.5999999999999999E-3</v>
      </c>
      <c r="V99" s="14">
        <v>90.6</v>
      </c>
    </row>
    <row r="100" spans="1:22" x14ac:dyDescent="0.55000000000000004">
      <c r="A100" s="8">
        <v>21910263401</v>
      </c>
      <c r="B100" s="10" t="s">
        <v>156</v>
      </c>
      <c r="C100" s="9">
        <v>72301</v>
      </c>
      <c r="D100" s="10" t="s">
        <v>306</v>
      </c>
      <c r="E100" s="8">
        <v>874</v>
      </c>
      <c r="F100" s="11" t="s">
        <v>296</v>
      </c>
      <c r="G100" s="10" t="s">
        <v>300</v>
      </c>
      <c r="H100" s="10" t="s">
        <v>307</v>
      </c>
      <c r="I100" s="10">
        <v>25</v>
      </c>
      <c r="J100" s="48">
        <v>41289</v>
      </c>
      <c r="K100" s="48">
        <v>41310</v>
      </c>
      <c r="L100" s="39">
        <v>5</v>
      </c>
      <c r="M100" s="10" t="s">
        <v>360</v>
      </c>
      <c r="N100" s="10" t="s">
        <v>360</v>
      </c>
      <c r="O100" s="10" t="s">
        <v>360</v>
      </c>
      <c r="P100" s="10" t="s">
        <v>360</v>
      </c>
      <c r="Q100" s="11">
        <v>63.9</v>
      </c>
      <c r="R100" s="11">
        <v>372.8</v>
      </c>
      <c r="S100" s="11">
        <v>305.45</v>
      </c>
      <c r="T100" s="12">
        <f t="shared" si="6"/>
        <v>0.82</v>
      </c>
      <c r="U100" s="13">
        <f t="shared" si="7"/>
        <v>5.7999999999999996E-3</v>
      </c>
      <c r="V100" s="14">
        <v>89.3</v>
      </c>
    </row>
    <row r="101" spans="1:22" x14ac:dyDescent="0.55000000000000004">
      <c r="A101" s="8">
        <v>21910264401</v>
      </c>
      <c r="B101" s="10" t="s">
        <v>100</v>
      </c>
      <c r="C101" s="9">
        <v>73101</v>
      </c>
      <c r="D101" s="10" t="s">
        <v>306</v>
      </c>
      <c r="E101" s="8">
        <v>526</v>
      </c>
      <c r="F101" s="9" t="s">
        <v>295</v>
      </c>
      <c r="G101" s="10" t="s">
        <v>300</v>
      </c>
      <c r="H101" s="10" t="s">
        <v>307</v>
      </c>
      <c r="I101" s="10">
        <v>25</v>
      </c>
      <c r="J101" s="48">
        <v>41233</v>
      </c>
      <c r="K101" s="48">
        <v>41254</v>
      </c>
      <c r="L101" s="39">
        <v>3</v>
      </c>
      <c r="M101" s="10" t="s">
        <v>360</v>
      </c>
      <c r="N101" s="10" t="s">
        <v>360</v>
      </c>
      <c r="O101" s="10" t="s">
        <v>360</v>
      </c>
      <c r="P101" s="10" t="s">
        <v>360</v>
      </c>
      <c r="Q101" s="11">
        <v>50.1</v>
      </c>
      <c r="R101" s="11">
        <v>372.4</v>
      </c>
      <c r="S101" s="11">
        <v>196</v>
      </c>
      <c r="T101" s="12">
        <f t="shared" si="6"/>
        <v>0.53</v>
      </c>
      <c r="U101" s="13">
        <f t="shared" si="7"/>
        <v>7.4000000000000003E-3</v>
      </c>
      <c r="V101" s="14">
        <v>91</v>
      </c>
    </row>
    <row r="102" spans="1:22" x14ac:dyDescent="0.55000000000000004">
      <c r="A102" s="8">
        <v>21910264601</v>
      </c>
      <c r="B102" s="10" t="s">
        <v>268</v>
      </c>
      <c r="C102" s="9">
        <v>73201</v>
      </c>
      <c r="D102" s="10" t="s">
        <v>306</v>
      </c>
      <c r="E102" s="8">
        <v>762</v>
      </c>
      <c r="F102" s="9" t="s">
        <v>295</v>
      </c>
      <c r="G102" s="10" t="s">
        <v>300</v>
      </c>
      <c r="H102" s="10" t="s">
        <v>307</v>
      </c>
      <c r="I102" s="10">
        <v>25</v>
      </c>
      <c r="J102" s="48">
        <v>41261</v>
      </c>
      <c r="K102" s="48">
        <v>41282</v>
      </c>
      <c r="L102" s="39">
        <v>4</v>
      </c>
      <c r="M102" s="10" t="s">
        <v>360</v>
      </c>
      <c r="N102" s="10" t="s">
        <v>360</v>
      </c>
      <c r="O102" s="10" t="s">
        <v>360</v>
      </c>
      <c r="P102" s="10" t="s">
        <v>360</v>
      </c>
      <c r="Q102" s="9">
        <v>57.8</v>
      </c>
      <c r="R102" s="11">
        <v>296.39999999999998</v>
      </c>
      <c r="S102" s="11">
        <v>167.4</v>
      </c>
      <c r="T102" s="12">
        <v>0.56000000000000005</v>
      </c>
      <c r="U102" s="13">
        <f t="shared" si="7"/>
        <v>5.1000000000000004E-3</v>
      </c>
      <c r="V102" s="14">
        <v>80.8</v>
      </c>
    </row>
    <row r="103" spans="1:22" x14ac:dyDescent="0.55000000000000004">
      <c r="A103" s="8">
        <v>21910264101</v>
      </c>
      <c r="B103" s="10" t="s">
        <v>16</v>
      </c>
      <c r="C103" s="9">
        <v>74401</v>
      </c>
      <c r="D103" s="10" t="s">
        <v>306</v>
      </c>
      <c r="E103" s="8">
        <v>528</v>
      </c>
      <c r="F103" s="9" t="s">
        <v>295</v>
      </c>
      <c r="G103" s="10" t="s">
        <v>300</v>
      </c>
      <c r="H103" s="10" t="s">
        <v>307</v>
      </c>
      <c r="I103" s="10">
        <v>25</v>
      </c>
      <c r="J103" s="48">
        <v>41232</v>
      </c>
      <c r="K103" s="48">
        <v>41253</v>
      </c>
      <c r="L103" s="39">
        <v>3</v>
      </c>
      <c r="M103" s="10" t="s">
        <v>360</v>
      </c>
      <c r="N103" s="10" t="s">
        <v>360</v>
      </c>
      <c r="O103" s="10" t="s">
        <v>360</v>
      </c>
      <c r="P103" s="10" t="s">
        <v>360</v>
      </c>
      <c r="Q103" s="11">
        <v>45.5</v>
      </c>
      <c r="R103" s="11">
        <v>254.9</v>
      </c>
      <c r="S103" s="11">
        <v>113</v>
      </c>
      <c r="T103" s="12">
        <f>ROUND(S103/R103,2)</f>
        <v>0.44</v>
      </c>
      <c r="U103" s="13">
        <f t="shared" si="7"/>
        <v>5.5999999999999999E-3</v>
      </c>
      <c r="V103" s="14">
        <v>84.5</v>
      </c>
    </row>
    <row r="104" spans="1:22" x14ac:dyDescent="0.55000000000000004">
      <c r="A104" s="8">
        <v>21910264001</v>
      </c>
      <c r="B104" s="10" t="s">
        <v>215</v>
      </c>
      <c r="C104" s="9">
        <v>80601</v>
      </c>
      <c r="D104" s="10" t="s">
        <v>306</v>
      </c>
      <c r="E104" s="8">
        <v>288</v>
      </c>
      <c r="F104" s="9" t="s">
        <v>295</v>
      </c>
      <c r="G104" s="10" t="s">
        <v>300</v>
      </c>
      <c r="H104" s="10" t="s">
        <v>307</v>
      </c>
      <c r="I104" s="10">
        <v>25</v>
      </c>
      <c r="J104" s="48">
        <v>41206</v>
      </c>
      <c r="K104" s="48">
        <v>41227</v>
      </c>
      <c r="L104" s="39">
        <v>2</v>
      </c>
      <c r="M104" s="10" t="s">
        <v>360</v>
      </c>
      <c r="N104" s="10" t="s">
        <v>360</v>
      </c>
      <c r="O104" s="10" t="s">
        <v>360</v>
      </c>
      <c r="P104" s="10" t="s">
        <v>360</v>
      </c>
      <c r="Q104" s="11">
        <v>54.4</v>
      </c>
      <c r="R104" s="11">
        <v>289.3</v>
      </c>
      <c r="S104" s="11">
        <v>173.7</v>
      </c>
      <c r="T104" s="12">
        <v>0.6</v>
      </c>
      <c r="U104" s="13">
        <f t="shared" si="7"/>
        <v>5.3E-3</v>
      </c>
      <c r="V104" s="14">
        <v>91.6</v>
      </c>
    </row>
    <row r="105" spans="1:22" x14ac:dyDescent="0.55000000000000004">
      <c r="A105" s="8">
        <v>21910265101</v>
      </c>
      <c r="B105" s="10" t="s">
        <v>134</v>
      </c>
      <c r="C105" s="9">
        <v>59201</v>
      </c>
      <c r="D105" s="10" t="s">
        <v>306</v>
      </c>
      <c r="E105" s="8">
        <v>546</v>
      </c>
      <c r="F105" s="11" t="s">
        <v>296</v>
      </c>
      <c r="G105" s="10" t="s">
        <v>300</v>
      </c>
      <c r="H105" s="10" t="s">
        <v>307</v>
      </c>
      <c r="I105" s="10">
        <v>250</v>
      </c>
      <c r="J105" s="48">
        <v>41232</v>
      </c>
      <c r="K105" s="48">
        <v>41253</v>
      </c>
      <c r="L105" s="39">
        <v>3</v>
      </c>
      <c r="M105" s="10" t="s">
        <v>360</v>
      </c>
      <c r="N105" s="10" t="s">
        <v>360</v>
      </c>
      <c r="O105" s="10" t="s">
        <v>360</v>
      </c>
      <c r="P105" s="10" t="s">
        <v>360</v>
      </c>
      <c r="Q105" s="11">
        <v>50.5</v>
      </c>
      <c r="R105" s="11">
        <v>303.8</v>
      </c>
      <c r="S105" s="11">
        <v>166</v>
      </c>
      <c r="T105" s="12">
        <f>ROUND(S105/R105,2)</f>
        <v>0.55000000000000004</v>
      </c>
      <c r="U105" s="13">
        <f t="shared" si="7"/>
        <v>6.0000000000000001E-3</v>
      </c>
      <c r="V105" s="14">
        <v>89.4</v>
      </c>
    </row>
    <row r="106" spans="1:22" x14ac:dyDescent="0.55000000000000004">
      <c r="A106" s="8">
        <v>21910266701</v>
      </c>
      <c r="B106" s="10" t="s">
        <v>174</v>
      </c>
      <c r="C106" s="9">
        <v>60001</v>
      </c>
      <c r="D106" s="10" t="s">
        <v>306</v>
      </c>
      <c r="E106" s="8">
        <v>895</v>
      </c>
      <c r="F106" s="9" t="s">
        <v>295</v>
      </c>
      <c r="G106" s="10" t="s">
        <v>300</v>
      </c>
      <c r="H106" s="10" t="s">
        <v>307</v>
      </c>
      <c r="I106" s="10">
        <v>250</v>
      </c>
      <c r="J106" s="48">
        <v>41290</v>
      </c>
      <c r="K106" s="48">
        <v>41311</v>
      </c>
      <c r="L106" s="39">
        <v>5</v>
      </c>
      <c r="M106" s="10" t="s">
        <v>360</v>
      </c>
      <c r="N106" s="10" t="s">
        <v>360</v>
      </c>
      <c r="O106" s="10" t="s">
        <v>360</v>
      </c>
      <c r="P106" s="10" t="s">
        <v>360</v>
      </c>
      <c r="Q106" s="11">
        <v>41.5</v>
      </c>
      <c r="R106" s="11">
        <v>312</v>
      </c>
      <c r="S106" s="11">
        <v>105</v>
      </c>
      <c r="T106" s="12">
        <f>ROUND(S106/R106,2)</f>
        <v>0.34</v>
      </c>
      <c r="U106" s="13">
        <f t="shared" si="7"/>
        <v>7.4999999999999997E-3</v>
      </c>
      <c r="V106" s="14">
        <v>95.5</v>
      </c>
    </row>
    <row r="107" spans="1:22" x14ac:dyDescent="0.55000000000000004">
      <c r="A107" s="8">
        <v>21910265501</v>
      </c>
      <c r="B107" s="10" t="s">
        <v>39</v>
      </c>
      <c r="C107" s="9">
        <v>60201</v>
      </c>
      <c r="D107" s="10" t="s">
        <v>306</v>
      </c>
      <c r="E107" s="8">
        <v>909</v>
      </c>
      <c r="F107" s="11" t="s">
        <v>296</v>
      </c>
      <c r="G107" s="10" t="s">
        <v>300</v>
      </c>
      <c r="H107" s="10" t="s">
        <v>307</v>
      </c>
      <c r="I107" s="10">
        <v>250</v>
      </c>
      <c r="J107" s="48">
        <v>41289</v>
      </c>
      <c r="K107" s="48">
        <v>41310</v>
      </c>
      <c r="L107" s="39">
        <v>5</v>
      </c>
      <c r="M107" s="10" t="s">
        <v>360</v>
      </c>
      <c r="N107" s="10" t="s">
        <v>360</v>
      </c>
      <c r="O107" s="10" t="s">
        <v>360</v>
      </c>
      <c r="P107" s="10" t="s">
        <v>360</v>
      </c>
      <c r="Q107" s="11">
        <v>48.8</v>
      </c>
      <c r="R107" s="11">
        <v>293.60000000000002</v>
      </c>
      <c r="S107" s="11">
        <v>194.2</v>
      </c>
      <c r="T107" s="12">
        <f>ROUND(S107/R107,2)</f>
        <v>0.66</v>
      </c>
      <c r="U107" s="13">
        <f t="shared" si="7"/>
        <v>6.0000000000000001E-3</v>
      </c>
      <c r="V107" s="14">
        <v>92.3</v>
      </c>
    </row>
    <row r="108" spans="1:22" x14ac:dyDescent="0.55000000000000004">
      <c r="A108" s="8">
        <v>21910265301</v>
      </c>
      <c r="B108" s="10" t="s">
        <v>9</v>
      </c>
      <c r="C108" s="9">
        <v>60401</v>
      </c>
      <c r="D108" s="10" t="s">
        <v>306</v>
      </c>
      <c r="E108" s="8">
        <v>894</v>
      </c>
      <c r="F108" s="11" t="s">
        <v>296</v>
      </c>
      <c r="G108" s="10" t="s">
        <v>300</v>
      </c>
      <c r="H108" s="10" t="s">
        <v>307</v>
      </c>
      <c r="I108" s="10">
        <v>250</v>
      </c>
      <c r="J108" s="48">
        <v>41288</v>
      </c>
      <c r="K108" s="48">
        <v>41309</v>
      </c>
      <c r="L108" s="39">
        <v>5</v>
      </c>
      <c r="M108" s="10" t="s">
        <v>360</v>
      </c>
      <c r="N108" s="10" t="s">
        <v>360</v>
      </c>
      <c r="O108" s="10" t="s">
        <v>360</v>
      </c>
      <c r="P108" s="10" t="s">
        <v>360</v>
      </c>
      <c r="Q108" s="11">
        <v>49.4</v>
      </c>
      <c r="R108" s="11">
        <v>281</v>
      </c>
      <c r="S108" s="11">
        <v>142.30000000000001</v>
      </c>
      <c r="T108" s="12">
        <v>0.51</v>
      </c>
      <c r="U108" s="13">
        <f t="shared" si="7"/>
        <v>5.7000000000000002E-3</v>
      </c>
      <c r="V108" s="14">
        <v>93.6</v>
      </c>
    </row>
    <row r="109" spans="1:22" x14ac:dyDescent="0.55000000000000004">
      <c r="A109" s="8">
        <v>21910265201</v>
      </c>
      <c r="B109" s="10" t="s">
        <v>91</v>
      </c>
      <c r="C109" s="9">
        <v>62201</v>
      </c>
      <c r="D109" s="10" t="s">
        <v>306</v>
      </c>
      <c r="E109" s="8">
        <v>771</v>
      </c>
      <c r="F109" s="11" t="s">
        <v>296</v>
      </c>
      <c r="G109" s="10" t="s">
        <v>300</v>
      </c>
      <c r="H109" s="10" t="s">
        <v>307</v>
      </c>
      <c r="I109" s="10">
        <v>250</v>
      </c>
      <c r="J109" s="48">
        <v>41262</v>
      </c>
      <c r="K109" s="48">
        <v>41283</v>
      </c>
      <c r="L109" s="39">
        <v>4</v>
      </c>
      <c r="M109" s="10" t="s">
        <v>360</v>
      </c>
      <c r="N109" s="10" t="s">
        <v>360</v>
      </c>
      <c r="O109" s="10" t="s">
        <v>360</v>
      </c>
      <c r="P109" s="10" t="s">
        <v>360</v>
      </c>
      <c r="Q109" s="11">
        <v>29.3</v>
      </c>
      <c r="R109" s="11">
        <v>173.1</v>
      </c>
      <c r="S109" s="11">
        <v>55.9</v>
      </c>
      <c r="T109" s="12">
        <v>0.32</v>
      </c>
      <c r="U109" s="13">
        <f t="shared" si="7"/>
        <v>5.8999999999999999E-3</v>
      </c>
      <c r="V109" s="14">
        <v>88.7</v>
      </c>
    </row>
    <row r="110" spans="1:22" x14ac:dyDescent="0.55000000000000004">
      <c r="A110" s="8">
        <v>21910266601</v>
      </c>
      <c r="B110" s="10" t="s">
        <v>41</v>
      </c>
      <c r="C110" s="9">
        <v>62701</v>
      </c>
      <c r="D110" s="10" t="s">
        <v>306</v>
      </c>
      <c r="E110" s="8">
        <v>900</v>
      </c>
      <c r="F110" s="9" t="s">
        <v>295</v>
      </c>
      <c r="G110" s="10" t="s">
        <v>300</v>
      </c>
      <c r="H110" s="10" t="s">
        <v>307</v>
      </c>
      <c r="I110" s="10">
        <v>250</v>
      </c>
      <c r="J110" s="48">
        <v>41289</v>
      </c>
      <c r="K110" s="48">
        <v>41310</v>
      </c>
      <c r="L110" s="39">
        <v>5</v>
      </c>
      <c r="M110" s="10" t="s">
        <v>360</v>
      </c>
      <c r="N110" s="10" t="s">
        <v>360</v>
      </c>
      <c r="O110" s="10" t="s">
        <v>360</v>
      </c>
      <c r="P110" s="10" t="s">
        <v>360</v>
      </c>
      <c r="Q110" s="15">
        <v>47.3</v>
      </c>
      <c r="R110" s="11">
        <v>299.2</v>
      </c>
      <c r="S110" s="11">
        <v>131.69999999999999</v>
      </c>
      <c r="T110" s="12">
        <f>ROUND(S110/R110,2)</f>
        <v>0.44</v>
      </c>
      <c r="U110" s="13">
        <f t="shared" si="7"/>
        <v>6.3E-3</v>
      </c>
      <c r="V110" s="14">
        <v>90.4</v>
      </c>
    </row>
    <row r="111" spans="1:22" x14ac:dyDescent="0.55000000000000004">
      <c r="A111" s="8">
        <v>21910264901</v>
      </c>
      <c r="B111" s="10" t="s">
        <v>211</v>
      </c>
      <c r="C111" s="9">
        <v>64901</v>
      </c>
      <c r="D111" s="10" t="s">
        <v>306</v>
      </c>
      <c r="E111" s="8">
        <v>62</v>
      </c>
      <c r="F111" s="11" t="s">
        <v>296</v>
      </c>
      <c r="G111" s="10" t="s">
        <v>300</v>
      </c>
      <c r="H111" s="10" t="s">
        <v>307</v>
      </c>
      <c r="I111" s="10">
        <v>250</v>
      </c>
      <c r="J111" s="48">
        <v>41176</v>
      </c>
      <c r="K111" s="48">
        <v>41197</v>
      </c>
      <c r="L111" s="39">
        <v>1</v>
      </c>
      <c r="M111" s="10">
        <v>0</v>
      </c>
      <c r="N111" s="10">
        <v>16</v>
      </c>
      <c r="O111" s="10">
        <v>0</v>
      </c>
      <c r="P111" s="10">
        <v>10</v>
      </c>
      <c r="Q111" s="11">
        <v>47.9</v>
      </c>
      <c r="R111" s="11">
        <v>233.5</v>
      </c>
      <c r="S111" s="11">
        <v>45.634999999999998</v>
      </c>
      <c r="T111" s="12">
        <v>0.2</v>
      </c>
      <c r="U111" s="13">
        <f t="shared" si="7"/>
        <v>4.8999999999999998E-3</v>
      </c>
      <c r="V111" s="14">
        <v>97.8</v>
      </c>
    </row>
    <row r="112" spans="1:22" x14ac:dyDescent="0.55000000000000004">
      <c r="A112" s="8">
        <v>21910265701</v>
      </c>
      <c r="B112" s="10" t="s">
        <v>176</v>
      </c>
      <c r="C112" s="9">
        <v>65301</v>
      </c>
      <c r="D112" s="10" t="s">
        <v>306</v>
      </c>
      <c r="E112" s="8">
        <v>902</v>
      </c>
      <c r="F112" s="11" t="s">
        <v>296</v>
      </c>
      <c r="G112" s="10" t="s">
        <v>300</v>
      </c>
      <c r="H112" s="10" t="s">
        <v>307</v>
      </c>
      <c r="I112" s="10">
        <v>250</v>
      </c>
      <c r="J112" s="48">
        <v>41290</v>
      </c>
      <c r="K112" s="48">
        <v>41311</v>
      </c>
      <c r="L112" s="39">
        <v>5</v>
      </c>
      <c r="M112" s="10" t="s">
        <v>360</v>
      </c>
      <c r="N112" s="10" t="s">
        <v>360</v>
      </c>
      <c r="O112" s="10" t="s">
        <v>360</v>
      </c>
      <c r="P112" s="10" t="s">
        <v>360</v>
      </c>
      <c r="Q112" s="11">
        <v>47.9</v>
      </c>
      <c r="R112" s="11">
        <v>399.6</v>
      </c>
      <c r="S112" s="11">
        <v>133</v>
      </c>
      <c r="T112" s="12">
        <f t="shared" ref="T112:T120" si="8">ROUND(S112/R112,2)</f>
        <v>0.33</v>
      </c>
      <c r="U112" s="13">
        <f t="shared" si="7"/>
        <v>8.3000000000000001E-3</v>
      </c>
      <c r="V112" s="14">
        <v>95.1</v>
      </c>
    </row>
    <row r="113" spans="1:23" x14ac:dyDescent="0.55000000000000004">
      <c r="A113" s="8">
        <v>21910265901</v>
      </c>
      <c r="B113" s="10" t="s">
        <v>93</v>
      </c>
      <c r="C113" s="9">
        <v>65901</v>
      </c>
      <c r="D113" s="10" t="s">
        <v>306</v>
      </c>
      <c r="E113" s="8">
        <v>57</v>
      </c>
      <c r="F113" s="9" t="s">
        <v>295</v>
      </c>
      <c r="G113" s="10" t="s">
        <v>300</v>
      </c>
      <c r="H113" s="10" t="s">
        <v>307</v>
      </c>
      <c r="I113" s="10">
        <v>250</v>
      </c>
      <c r="J113" s="48">
        <v>41177</v>
      </c>
      <c r="K113" s="48">
        <v>41198</v>
      </c>
      <c r="L113" s="39">
        <v>1</v>
      </c>
      <c r="M113" s="10">
        <v>0</v>
      </c>
      <c r="N113" s="10">
        <v>16</v>
      </c>
      <c r="O113" s="10">
        <v>0</v>
      </c>
      <c r="P113" s="10">
        <v>9</v>
      </c>
      <c r="Q113" s="11">
        <v>41.1</v>
      </c>
      <c r="R113" s="11">
        <v>191.7</v>
      </c>
      <c r="S113" s="11">
        <f>24.47*5</f>
        <v>122.35</v>
      </c>
      <c r="T113" s="12">
        <f t="shared" si="8"/>
        <v>0.64</v>
      </c>
      <c r="U113" s="13">
        <f t="shared" si="7"/>
        <v>4.7000000000000002E-3</v>
      </c>
      <c r="V113" s="14">
        <v>99.2</v>
      </c>
    </row>
    <row r="114" spans="1:23" x14ac:dyDescent="0.55000000000000004">
      <c r="A114" s="8">
        <v>21910266301</v>
      </c>
      <c r="B114" s="10" t="s">
        <v>84</v>
      </c>
      <c r="C114" s="9">
        <v>66001</v>
      </c>
      <c r="D114" s="10" t="s">
        <v>306</v>
      </c>
      <c r="E114" s="8">
        <v>542</v>
      </c>
      <c r="F114" s="9" t="s">
        <v>295</v>
      </c>
      <c r="G114" s="10" t="s">
        <v>300</v>
      </c>
      <c r="H114" s="10" t="s">
        <v>307</v>
      </c>
      <c r="I114" s="10">
        <v>250</v>
      </c>
      <c r="J114" s="48">
        <v>41234</v>
      </c>
      <c r="K114" s="48">
        <v>41255</v>
      </c>
      <c r="L114" s="39">
        <v>3</v>
      </c>
      <c r="M114" s="10" t="s">
        <v>360</v>
      </c>
      <c r="N114" s="10" t="s">
        <v>360</v>
      </c>
      <c r="O114" s="10" t="s">
        <v>360</v>
      </c>
      <c r="P114" s="10" t="s">
        <v>360</v>
      </c>
      <c r="Q114" s="11">
        <v>41.1</v>
      </c>
      <c r="R114" s="11">
        <v>175.7</v>
      </c>
      <c r="S114" s="11">
        <v>62.9</v>
      </c>
      <c r="T114" s="12">
        <f t="shared" si="8"/>
        <v>0.36</v>
      </c>
      <c r="U114" s="13">
        <f t="shared" si="7"/>
        <v>4.3E-3</v>
      </c>
      <c r="V114" s="14">
        <v>87</v>
      </c>
    </row>
    <row r="115" spans="1:23" x14ac:dyDescent="0.55000000000000004">
      <c r="A115" s="8">
        <v>21910265801</v>
      </c>
      <c r="B115" s="10" t="s">
        <v>11</v>
      </c>
      <c r="C115" s="9">
        <v>66101</v>
      </c>
      <c r="D115" s="10" t="s">
        <v>306</v>
      </c>
      <c r="E115" s="8">
        <v>908</v>
      </c>
      <c r="F115" s="11" t="s">
        <v>296</v>
      </c>
      <c r="G115" s="10" t="s">
        <v>300</v>
      </c>
      <c r="H115" s="10" t="s">
        <v>307</v>
      </c>
      <c r="I115" s="10">
        <v>250</v>
      </c>
      <c r="J115" s="48">
        <v>41291</v>
      </c>
      <c r="K115" s="48">
        <v>41312</v>
      </c>
      <c r="L115" s="39">
        <v>5</v>
      </c>
      <c r="M115" s="10" t="s">
        <v>360</v>
      </c>
      <c r="N115" s="10" t="s">
        <v>360</v>
      </c>
      <c r="O115" s="10" t="s">
        <v>360</v>
      </c>
      <c r="P115" s="10" t="s">
        <v>360</v>
      </c>
      <c r="Q115" s="11">
        <v>52.3</v>
      </c>
      <c r="R115" s="11">
        <v>290.5</v>
      </c>
      <c r="S115" s="11">
        <v>201.7</v>
      </c>
      <c r="T115" s="12">
        <f t="shared" si="8"/>
        <v>0.69</v>
      </c>
      <c r="U115" s="13">
        <f t="shared" si="7"/>
        <v>5.5999999999999999E-3</v>
      </c>
      <c r="V115" s="14">
        <v>90.3</v>
      </c>
    </row>
    <row r="116" spans="1:23" x14ac:dyDescent="0.55000000000000004">
      <c r="A116" s="8">
        <v>21910265401</v>
      </c>
      <c r="B116" s="10" t="s">
        <v>153</v>
      </c>
      <c r="C116" s="9">
        <v>67801</v>
      </c>
      <c r="D116" s="10" t="s">
        <v>306</v>
      </c>
      <c r="E116" s="8">
        <v>905</v>
      </c>
      <c r="F116" s="11" t="s">
        <v>296</v>
      </c>
      <c r="G116" s="10" t="s">
        <v>300</v>
      </c>
      <c r="H116" s="10" t="s">
        <v>307</v>
      </c>
      <c r="I116" s="10">
        <v>250</v>
      </c>
      <c r="J116" s="48">
        <v>41289</v>
      </c>
      <c r="K116" s="48">
        <v>41310</v>
      </c>
      <c r="L116" s="39">
        <v>5</v>
      </c>
      <c r="M116" s="10" t="s">
        <v>360</v>
      </c>
      <c r="N116" s="10" t="s">
        <v>360</v>
      </c>
      <c r="O116" s="10" t="s">
        <v>360</v>
      </c>
      <c r="P116" s="10" t="s">
        <v>360</v>
      </c>
      <c r="Q116" s="11">
        <v>61.5</v>
      </c>
      <c r="R116" s="11">
        <v>330.7</v>
      </c>
      <c r="S116" s="11">
        <v>159.80000000000001</v>
      </c>
      <c r="T116" s="12">
        <f t="shared" si="8"/>
        <v>0.48</v>
      </c>
      <c r="U116" s="13">
        <f t="shared" si="7"/>
        <v>5.4000000000000003E-3</v>
      </c>
      <c r="V116" s="14">
        <v>87.3</v>
      </c>
    </row>
    <row r="117" spans="1:23" x14ac:dyDescent="0.55000000000000004">
      <c r="A117" s="8">
        <v>21910266201</v>
      </c>
      <c r="B117" s="10" t="s">
        <v>115</v>
      </c>
      <c r="C117" s="9">
        <v>70501</v>
      </c>
      <c r="D117" s="10" t="s">
        <v>306</v>
      </c>
      <c r="E117" s="8">
        <v>539</v>
      </c>
      <c r="F117" s="9" t="s">
        <v>295</v>
      </c>
      <c r="G117" s="10" t="s">
        <v>300</v>
      </c>
      <c r="H117" s="10" t="s">
        <v>307</v>
      </c>
      <c r="I117" s="10">
        <v>250</v>
      </c>
      <c r="J117" s="48">
        <v>41234</v>
      </c>
      <c r="K117" s="48">
        <v>41255</v>
      </c>
      <c r="L117" s="39">
        <v>3</v>
      </c>
      <c r="M117" s="10" t="s">
        <v>360</v>
      </c>
      <c r="N117" s="10" t="s">
        <v>360</v>
      </c>
      <c r="O117" s="10" t="s">
        <v>360</v>
      </c>
      <c r="P117" s="10" t="s">
        <v>360</v>
      </c>
      <c r="Q117" s="11">
        <v>52.4</v>
      </c>
      <c r="R117" s="11">
        <v>293.2</v>
      </c>
      <c r="S117" s="11">
        <v>135.35</v>
      </c>
      <c r="T117" s="12">
        <f t="shared" si="8"/>
        <v>0.46</v>
      </c>
      <c r="U117" s="13">
        <f t="shared" si="7"/>
        <v>5.5999999999999999E-3</v>
      </c>
      <c r="V117" s="14">
        <v>91.1</v>
      </c>
    </row>
    <row r="118" spans="1:23" x14ac:dyDescent="0.55000000000000004">
      <c r="A118" s="8">
        <v>21910266401</v>
      </c>
      <c r="B118" s="10" t="s">
        <v>117</v>
      </c>
      <c r="C118" s="9">
        <v>71401</v>
      </c>
      <c r="D118" s="10" t="s">
        <v>306</v>
      </c>
      <c r="E118" s="8">
        <v>780</v>
      </c>
      <c r="F118" s="9" t="s">
        <v>295</v>
      </c>
      <c r="G118" s="10" t="s">
        <v>300</v>
      </c>
      <c r="H118" s="10" t="s">
        <v>307</v>
      </c>
      <c r="I118" s="10">
        <v>250</v>
      </c>
      <c r="J118" s="48">
        <v>41267</v>
      </c>
      <c r="K118" s="48">
        <v>41288</v>
      </c>
      <c r="L118" s="39">
        <v>4</v>
      </c>
      <c r="M118" s="10" t="s">
        <v>360</v>
      </c>
      <c r="N118" s="10" t="s">
        <v>360</v>
      </c>
      <c r="O118" s="10" t="s">
        <v>360</v>
      </c>
      <c r="P118" s="10" t="s">
        <v>360</v>
      </c>
      <c r="Q118" s="11">
        <v>53.4</v>
      </c>
      <c r="R118" s="11">
        <v>257.39999999999998</v>
      </c>
      <c r="S118" s="11">
        <v>171.3</v>
      </c>
      <c r="T118" s="12">
        <f t="shared" si="8"/>
        <v>0.67</v>
      </c>
      <c r="U118" s="13">
        <f t="shared" si="7"/>
        <v>4.7999999999999996E-3</v>
      </c>
      <c r="V118" s="14">
        <v>86.4</v>
      </c>
    </row>
    <row r="119" spans="1:23" x14ac:dyDescent="0.55000000000000004">
      <c r="A119" s="8">
        <v>21910265001</v>
      </c>
      <c r="B119" s="10" t="s">
        <v>256</v>
      </c>
      <c r="C119" s="9">
        <v>71701</v>
      </c>
      <c r="D119" s="10" t="s">
        <v>306</v>
      </c>
      <c r="E119" s="8">
        <v>299</v>
      </c>
      <c r="F119" s="11" t="s">
        <v>296</v>
      </c>
      <c r="G119" s="10" t="s">
        <v>300</v>
      </c>
      <c r="H119" s="10" t="s">
        <v>307</v>
      </c>
      <c r="I119" s="10">
        <v>250</v>
      </c>
      <c r="J119" s="48">
        <v>41207</v>
      </c>
      <c r="K119" s="48">
        <v>41228</v>
      </c>
      <c r="L119" s="39">
        <v>2</v>
      </c>
      <c r="M119" s="10" t="s">
        <v>360</v>
      </c>
      <c r="N119" s="10" t="s">
        <v>360</v>
      </c>
      <c r="O119" s="10" t="s">
        <v>360</v>
      </c>
      <c r="P119" s="10" t="s">
        <v>360</v>
      </c>
      <c r="Q119" s="11">
        <v>55.9</v>
      </c>
      <c r="R119" s="11">
        <v>331.8</v>
      </c>
      <c r="S119" s="11">
        <v>153.30000000000001</v>
      </c>
      <c r="T119" s="12">
        <f t="shared" si="8"/>
        <v>0.46</v>
      </c>
      <c r="U119" s="13">
        <f t="shared" si="7"/>
        <v>5.8999999999999999E-3</v>
      </c>
      <c r="V119" s="14">
        <v>59</v>
      </c>
    </row>
    <row r="120" spans="1:23" x14ac:dyDescent="0.55000000000000004">
      <c r="A120" s="8">
        <v>21910266801</v>
      </c>
      <c r="B120" s="10" t="s">
        <v>12</v>
      </c>
      <c r="C120" s="9">
        <v>71801</v>
      </c>
      <c r="D120" s="10" t="s">
        <v>306</v>
      </c>
      <c r="E120" s="8">
        <v>908</v>
      </c>
      <c r="F120" s="9" t="s">
        <v>295</v>
      </c>
      <c r="G120" s="10" t="s">
        <v>300</v>
      </c>
      <c r="H120" s="10" t="s">
        <v>307</v>
      </c>
      <c r="I120" s="10">
        <v>250</v>
      </c>
      <c r="J120" s="48">
        <v>41291</v>
      </c>
      <c r="K120" s="48">
        <v>41312</v>
      </c>
      <c r="L120" s="39">
        <v>5</v>
      </c>
      <c r="M120" s="10" t="s">
        <v>360</v>
      </c>
      <c r="N120" s="10" t="s">
        <v>360</v>
      </c>
      <c r="O120" s="10" t="s">
        <v>360</v>
      </c>
      <c r="P120" s="10" t="s">
        <v>360</v>
      </c>
      <c r="Q120" s="11">
        <v>53.2</v>
      </c>
      <c r="R120" s="11">
        <v>298</v>
      </c>
      <c r="S120" s="11">
        <v>178.1</v>
      </c>
      <c r="T120" s="12">
        <f t="shared" si="8"/>
        <v>0.6</v>
      </c>
      <c r="U120" s="13">
        <f t="shared" si="7"/>
        <v>5.5999999999999999E-3</v>
      </c>
      <c r="V120" s="14">
        <v>90.6</v>
      </c>
    </row>
    <row r="121" spans="1:23" ht="16.5" customHeight="1" x14ac:dyDescent="0.55000000000000004">
      <c r="A121" s="8">
        <v>21910266501</v>
      </c>
      <c r="B121" s="10" t="s">
        <v>29</v>
      </c>
      <c r="C121" s="9">
        <v>73301</v>
      </c>
      <c r="D121" s="10" t="s">
        <v>306</v>
      </c>
      <c r="E121" s="8">
        <v>894</v>
      </c>
      <c r="F121" s="9" t="s">
        <v>295</v>
      </c>
      <c r="G121" s="10" t="s">
        <v>300</v>
      </c>
      <c r="H121" s="10" t="s">
        <v>307</v>
      </c>
      <c r="I121" s="10">
        <v>250</v>
      </c>
      <c r="J121" s="48">
        <v>41288</v>
      </c>
      <c r="K121" s="48">
        <v>41309</v>
      </c>
      <c r="L121" s="39">
        <v>5</v>
      </c>
      <c r="M121" s="10" t="s">
        <v>360</v>
      </c>
      <c r="N121" s="10" t="s">
        <v>360</v>
      </c>
      <c r="O121" s="10" t="s">
        <v>360</v>
      </c>
      <c r="P121" s="10" t="s">
        <v>360</v>
      </c>
      <c r="Q121" s="11">
        <v>47.4</v>
      </c>
      <c r="R121" s="11">
        <v>269</v>
      </c>
      <c r="S121" s="11">
        <v>166.05</v>
      </c>
      <c r="T121" s="12">
        <v>0.62</v>
      </c>
      <c r="U121" s="13">
        <f t="shared" si="7"/>
        <v>5.7000000000000002E-3</v>
      </c>
      <c r="V121" s="14">
        <v>91.5</v>
      </c>
    </row>
    <row r="122" spans="1:23" x14ac:dyDescent="0.55000000000000004">
      <c r="A122" s="8">
        <v>21910266001</v>
      </c>
      <c r="B122" s="10" t="s">
        <v>258</v>
      </c>
      <c r="C122" s="9">
        <v>73701</v>
      </c>
      <c r="D122" s="10" t="s">
        <v>306</v>
      </c>
      <c r="E122" s="8">
        <v>305</v>
      </c>
      <c r="F122" s="9" t="s">
        <v>295</v>
      </c>
      <c r="G122" s="10" t="s">
        <v>300</v>
      </c>
      <c r="H122" s="10" t="s">
        <v>307</v>
      </c>
      <c r="I122" s="10">
        <v>250</v>
      </c>
      <c r="J122" s="48">
        <v>41207</v>
      </c>
      <c r="K122" s="48">
        <v>41228</v>
      </c>
      <c r="L122" s="39">
        <v>2</v>
      </c>
      <c r="M122" s="10" t="s">
        <v>360</v>
      </c>
      <c r="N122" s="10" t="s">
        <v>360</v>
      </c>
      <c r="O122" s="10" t="s">
        <v>360</v>
      </c>
      <c r="P122" s="10" t="s">
        <v>360</v>
      </c>
      <c r="Q122" s="9">
        <v>48.4</v>
      </c>
      <c r="R122" s="11">
        <v>209.5</v>
      </c>
      <c r="S122" s="11">
        <v>124</v>
      </c>
      <c r="T122" s="12">
        <f>ROUND(S122/R122,2)</f>
        <v>0.59</v>
      </c>
      <c r="U122" s="13">
        <f t="shared" si="7"/>
        <v>4.3E-3</v>
      </c>
      <c r="V122" s="14">
        <v>71.8</v>
      </c>
    </row>
    <row r="123" spans="1:23" x14ac:dyDescent="0.55000000000000004">
      <c r="A123" s="8">
        <v>21910266101</v>
      </c>
      <c r="B123" s="10" t="s">
        <v>104</v>
      </c>
      <c r="C123" s="9">
        <v>81801</v>
      </c>
      <c r="D123" s="10" t="s">
        <v>306</v>
      </c>
      <c r="E123" s="8">
        <v>534</v>
      </c>
      <c r="F123" s="9" t="s">
        <v>295</v>
      </c>
      <c r="G123" s="10" t="s">
        <v>300</v>
      </c>
      <c r="H123" s="10" t="s">
        <v>307</v>
      </c>
      <c r="I123" s="10">
        <v>250</v>
      </c>
      <c r="J123" s="48">
        <v>41233</v>
      </c>
      <c r="K123" s="48">
        <v>41254</v>
      </c>
      <c r="L123" s="39">
        <v>3</v>
      </c>
      <c r="M123" s="10" t="s">
        <v>360</v>
      </c>
      <c r="N123" s="10" t="s">
        <v>360</v>
      </c>
      <c r="O123" s="10" t="s">
        <v>360</v>
      </c>
      <c r="P123" s="10" t="s">
        <v>360</v>
      </c>
      <c r="Q123" s="11">
        <v>53.3</v>
      </c>
      <c r="R123" s="11">
        <v>325.10000000000002</v>
      </c>
      <c r="S123" s="11">
        <v>219.7</v>
      </c>
      <c r="T123" s="12">
        <f>ROUND(S123/R123,2)</f>
        <v>0.68</v>
      </c>
      <c r="U123" s="13">
        <f t="shared" si="7"/>
        <v>6.1000000000000004E-3</v>
      </c>
      <c r="V123" s="14">
        <v>90.1</v>
      </c>
    </row>
    <row r="124" spans="1:23" x14ac:dyDescent="0.55000000000000004">
      <c r="A124" s="41">
        <v>21910268101</v>
      </c>
      <c r="B124" s="10" t="s">
        <v>301</v>
      </c>
      <c r="C124" s="41">
        <v>59901</v>
      </c>
      <c r="D124" s="42" t="s">
        <v>306</v>
      </c>
      <c r="E124" s="18">
        <v>313</v>
      </c>
      <c r="F124" s="42" t="s">
        <v>295</v>
      </c>
      <c r="G124" s="10" t="s">
        <v>300</v>
      </c>
      <c r="H124" s="10" t="s">
        <v>307</v>
      </c>
      <c r="I124" s="42">
        <v>2500</v>
      </c>
      <c r="J124" s="48">
        <v>41208</v>
      </c>
      <c r="K124" s="48">
        <v>41229</v>
      </c>
      <c r="L124" s="39">
        <v>2</v>
      </c>
      <c r="M124" s="40" t="s">
        <v>360</v>
      </c>
      <c r="N124" s="40" t="s">
        <v>360</v>
      </c>
      <c r="O124" s="40" t="s">
        <v>360</v>
      </c>
      <c r="P124" s="40" t="s">
        <v>360</v>
      </c>
      <c r="Q124" s="42">
        <v>49.2</v>
      </c>
      <c r="R124" s="43">
        <v>256.5</v>
      </c>
      <c r="S124" s="12" t="s">
        <v>301</v>
      </c>
      <c r="T124" s="12" t="s">
        <v>301</v>
      </c>
      <c r="U124" s="12" t="s">
        <v>301</v>
      </c>
      <c r="V124" s="12" t="s">
        <v>301</v>
      </c>
      <c r="W124" s="7" t="s">
        <v>299</v>
      </c>
    </row>
    <row r="125" spans="1:23" x14ac:dyDescent="0.55000000000000004">
      <c r="A125" s="8">
        <v>21910267801</v>
      </c>
      <c r="B125" s="10" t="s">
        <v>175</v>
      </c>
      <c r="C125" s="9">
        <v>61101</v>
      </c>
      <c r="D125" s="10" t="s">
        <v>306</v>
      </c>
      <c r="E125" s="8">
        <v>920</v>
      </c>
      <c r="F125" s="11" t="s">
        <v>296</v>
      </c>
      <c r="G125" s="10" t="s">
        <v>300</v>
      </c>
      <c r="H125" s="10" t="s">
        <v>307</v>
      </c>
      <c r="I125" s="10">
        <v>2500</v>
      </c>
      <c r="J125" s="48">
        <v>41290</v>
      </c>
      <c r="K125" s="48">
        <v>41311</v>
      </c>
      <c r="L125" s="39">
        <v>5</v>
      </c>
      <c r="M125" s="10" t="s">
        <v>360</v>
      </c>
      <c r="N125" s="10" t="s">
        <v>360</v>
      </c>
      <c r="O125" s="10" t="s">
        <v>360</v>
      </c>
      <c r="P125" s="10" t="s">
        <v>360</v>
      </c>
      <c r="Q125" s="11">
        <v>52.1</v>
      </c>
      <c r="R125" s="11">
        <v>364.4</v>
      </c>
      <c r="S125" s="11">
        <v>106</v>
      </c>
      <c r="T125" s="12">
        <f>ROUND(S125/R125,2)</f>
        <v>0.28999999999999998</v>
      </c>
      <c r="U125" s="13">
        <f t="shared" ref="U125:U132" si="9">ROUND(R125/(Q125*1000), 4)</f>
        <v>7.0000000000000001E-3</v>
      </c>
      <c r="V125" s="14">
        <v>93.9</v>
      </c>
    </row>
    <row r="126" spans="1:23" x14ac:dyDescent="0.55000000000000004">
      <c r="A126" s="8">
        <v>21910267401</v>
      </c>
      <c r="B126" s="10" t="s">
        <v>170</v>
      </c>
      <c r="C126" s="9">
        <v>61401</v>
      </c>
      <c r="D126" s="10" t="s">
        <v>306</v>
      </c>
      <c r="E126" s="8">
        <v>557</v>
      </c>
      <c r="F126" s="11" t="s">
        <v>296</v>
      </c>
      <c r="G126" s="10" t="s">
        <v>300</v>
      </c>
      <c r="H126" s="10" t="s">
        <v>307</v>
      </c>
      <c r="I126" s="10">
        <v>2500</v>
      </c>
      <c r="J126" s="48">
        <v>41235</v>
      </c>
      <c r="K126" s="48">
        <v>41256</v>
      </c>
      <c r="L126" s="39">
        <v>3</v>
      </c>
      <c r="M126" s="10" t="s">
        <v>360</v>
      </c>
      <c r="N126" s="10" t="s">
        <v>360</v>
      </c>
      <c r="O126" s="10" t="s">
        <v>360</v>
      </c>
      <c r="P126" s="10" t="s">
        <v>360</v>
      </c>
      <c r="Q126" s="11">
        <v>67.599999999999994</v>
      </c>
      <c r="R126" s="11">
        <v>344.3</v>
      </c>
      <c r="S126" s="11">
        <v>221</v>
      </c>
      <c r="T126" s="12">
        <f>ROUND(S126/R126,2)</f>
        <v>0.64</v>
      </c>
      <c r="U126" s="13">
        <f t="shared" si="9"/>
        <v>5.1000000000000004E-3</v>
      </c>
      <c r="V126" s="14">
        <v>89.3</v>
      </c>
    </row>
    <row r="127" spans="1:23" x14ac:dyDescent="0.55000000000000004">
      <c r="A127" s="8">
        <v>21910268001</v>
      </c>
      <c r="B127" s="10" t="s">
        <v>261</v>
      </c>
      <c r="C127" s="9">
        <v>62101</v>
      </c>
      <c r="D127" s="10" t="s">
        <v>306</v>
      </c>
      <c r="E127" s="8">
        <v>558</v>
      </c>
      <c r="F127" s="9" t="s">
        <v>295</v>
      </c>
      <c r="G127" s="10" t="s">
        <v>300</v>
      </c>
      <c r="H127" s="10" t="s">
        <v>307</v>
      </c>
      <c r="I127" s="10">
        <v>2500</v>
      </c>
      <c r="J127" s="48">
        <v>41232</v>
      </c>
      <c r="K127" s="48">
        <v>41253</v>
      </c>
      <c r="L127" s="39">
        <v>3</v>
      </c>
      <c r="M127" s="10" t="s">
        <v>360</v>
      </c>
      <c r="N127" s="10" t="s">
        <v>360</v>
      </c>
      <c r="O127" s="10" t="s">
        <v>360</v>
      </c>
      <c r="P127" s="10" t="s">
        <v>360</v>
      </c>
      <c r="Q127" s="9">
        <v>42.8</v>
      </c>
      <c r="R127" s="11">
        <v>239.6</v>
      </c>
      <c r="S127" s="11">
        <v>94</v>
      </c>
      <c r="T127" s="12">
        <v>0.39</v>
      </c>
      <c r="U127" s="13">
        <f t="shared" si="9"/>
        <v>5.5999999999999999E-3</v>
      </c>
      <c r="V127" s="14">
        <v>77.400000000000006</v>
      </c>
    </row>
    <row r="128" spans="1:23" x14ac:dyDescent="0.55000000000000004">
      <c r="A128" s="8">
        <v>21910267501</v>
      </c>
      <c r="B128" s="10" t="s">
        <v>92</v>
      </c>
      <c r="C128" s="9">
        <v>62801</v>
      </c>
      <c r="D128" s="10" t="s">
        <v>306</v>
      </c>
      <c r="E128" s="8">
        <v>798</v>
      </c>
      <c r="F128" s="11" t="s">
        <v>296</v>
      </c>
      <c r="G128" s="10" t="s">
        <v>300</v>
      </c>
      <c r="H128" s="10" t="s">
        <v>307</v>
      </c>
      <c r="I128" s="10">
        <v>2500</v>
      </c>
      <c r="J128" s="48">
        <v>41262</v>
      </c>
      <c r="K128" s="48">
        <v>41283</v>
      </c>
      <c r="L128" s="39">
        <v>4</v>
      </c>
      <c r="M128" s="10" t="s">
        <v>360</v>
      </c>
      <c r="N128" s="10" t="s">
        <v>360</v>
      </c>
      <c r="O128" s="10" t="s">
        <v>360</v>
      </c>
      <c r="P128" s="10" t="s">
        <v>360</v>
      </c>
      <c r="Q128" s="11">
        <v>50.1</v>
      </c>
      <c r="R128" s="11">
        <v>239.4</v>
      </c>
      <c r="S128" s="11">
        <v>123.9</v>
      </c>
      <c r="T128" s="12">
        <v>0.52</v>
      </c>
      <c r="U128" s="13">
        <f t="shared" si="9"/>
        <v>4.7999999999999996E-3</v>
      </c>
      <c r="V128" s="14">
        <v>96.3</v>
      </c>
    </row>
    <row r="129" spans="1:23" x14ac:dyDescent="0.55000000000000004">
      <c r="A129" s="8">
        <v>21910268501</v>
      </c>
      <c r="B129" s="10" t="s">
        <v>172</v>
      </c>
      <c r="C129" s="9">
        <v>63301</v>
      </c>
      <c r="D129" s="10" t="s">
        <v>306</v>
      </c>
      <c r="E129" s="8">
        <v>557</v>
      </c>
      <c r="F129" s="9" t="s">
        <v>295</v>
      </c>
      <c r="G129" s="10" t="s">
        <v>300</v>
      </c>
      <c r="H129" s="10" t="s">
        <v>307</v>
      </c>
      <c r="I129" s="10">
        <v>2500</v>
      </c>
      <c r="J129" s="48">
        <v>41235</v>
      </c>
      <c r="K129" s="48">
        <v>41256</v>
      </c>
      <c r="L129" s="39">
        <v>3</v>
      </c>
      <c r="M129" s="10" t="s">
        <v>360</v>
      </c>
      <c r="N129" s="10" t="s">
        <v>360</v>
      </c>
      <c r="O129" s="10" t="s">
        <v>360</v>
      </c>
      <c r="P129" s="10" t="s">
        <v>360</v>
      </c>
      <c r="Q129" s="11">
        <v>62.1</v>
      </c>
      <c r="R129" s="11">
        <v>308</v>
      </c>
      <c r="S129" s="11">
        <v>245</v>
      </c>
      <c r="T129" s="12">
        <f>ROUND(S129/R129,2)</f>
        <v>0.8</v>
      </c>
      <c r="U129" s="13">
        <f t="shared" si="9"/>
        <v>5.0000000000000001E-3</v>
      </c>
      <c r="V129" s="14">
        <v>85.9</v>
      </c>
    </row>
    <row r="130" spans="1:23" x14ac:dyDescent="0.55000000000000004">
      <c r="A130" s="8">
        <v>21910267701</v>
      </c>
      <c r="B130" s="10" t="s">
        <v>43</v>
      </c>
      <c r="C130" s="9">
        <v>64501</v>
      </c>
      <c r="D130" s="10" t="s">
        <v>306</v>
      </c>
      <c r="E130" s="8">
        <v>921</v>
      </c>
      <c r="F130" s="11" t="s">
        <v>296</v>
      </c>
      <c r="G130" s="10" t="s">
        <v>300</v>
      </c>
      <c r="H130" s="10" t="s">
        <v>307</v>
      </c>
      <c r="I130" s="10">
        <v>2500</v>
      </c>
      <c r="J130" s="48">
        <v>41289</v>
      </c>
      <c r="K130" s="48">
        <v>41310</v>
      </c>
      <c r="L130" s="39">
        <v>5</v>
      </c>
      <c r="M130" s="10" t="s">
        <v>360</v>
      </c>
      <c r="N130" s="10" t="s">
        <v>360</v>
      </c>
      <c r="O130" s="10" t="s">
        <v>360</v>
      </c>
      <c r="P130" s="10" t="s">
        <v>360</v>
      </c>
      <c r="Q130" s="11">
        <v>53.4</v>
      </c>
      <c r="R130" s="11">
        <v>261.89999999999998</v>
      </c>
      <c r="S130" s="11">
        <v>131.69999999999999</v>
      </c>
      <c r="T130" s="12">
        <f>ROUND(S130/R130,2)</f>
        <v>0.5</v>
      </c>
      <c r="U130" s="13">
        <f t="shared" si="9"/>
        <v>4.8999999999999998E-3</v>
      </c>
      <c r="V130" s="14">
        <v>88.6</v>
      </c>
    </row>
    <row r="131" spans="1:23" x14ac:dyDescent="0.55000000000000004">
      <c r="A131" s="8">
        <v>21910266901</v>
      </c>
      <c r="B131" s="10" t="s">
        <v>252</v>
      </c>
      <c r="C131" s="9">
        <v>66901</v>
      </c>
      <c r="D131" s="10" t="s">
        <v>306</v>
      </c>
      <c r="E131" s="8">
        <v>74</v>
      </c>
      <c r="F131" s="11" t="s">
        <v>296</v>
      </c>
      <c r="G131" s="10" t="s">
        <v>300</v>
      </c>
      <c r="H131" s="10" t="s">
        <v>307</v>
      </c>
      <c r="I131" s="10">
        <v>2500</v>
      </c>
      <c r="J131" s="48">
        <v>41179</v>
      </c>
      <c r="K131" s="48">
        <v>41200</v>
      </c>
      <c r="L131" s="39">
        <v>1</v>
      </c>
      <c r="M131" s="10">
        <v>0</v>
      </c>
      <c r="N131" s="10">
        <v>14</v>
      </c>
      <c r="O131" s="10">
        <v>0</v>
      </c>
      <c r="P131" s="10">
        <v>7</v>
      </c>
      <c r="Q131" s="15">
        <v>53.5</v>
      </c>
      <c r="R131" s="11">
        <v>223.7</v>
      </c>
      <c r="S131" s="11">
        <f>2.92*5</f>
        <v>14.6</v>
      </c>
      <c r="T131" s="12">
        <f>ROUND(S131/R131,2)</f>
        <v>7.0000000000000007E-2</v>
      </c>
      <c r="U131" s="13">
        <f t="shared" si="9"/>
        <v>4.1999999999999997E-3</v>
      </c>
      <c r="V131" s="14">
        <v>76.5</v>
      </c>
    </row>
    <row r="132" spans="1:23" x14ac:dyDescent="0.55000000000000004">
      <c r="A132" s="8">
        <v>21910267001</v>
      </c>
      <c r="B132" s="10" t="s">
        <v>251</v>
      </c>
      <c r="C132" s="9">
        <v>67001</v>
      </c>
      <c r="D132" s="10" t="s">
        <v>306</v>
      </c>
      <c r="E132" s="8">
        <v>65</v>
      </c>
      <c r="F132" s="11" t="s">
        <v>296</v>
      </c>
      <c r="G132" s="10" t="s">
        <v>300</v>
      </c>
      <c r="H132" s="10" t="s">
        <v>307</v>
      </c>
      <c r="I132" s="10">
        <v>2500</v>
      </c>
      <c r="J132" s="48">
        <v>41180</v>
      </c>
      <c r="K132" s="48">
        <v>41201</v>
      </c>
      <c r="L132" s="39">
        <v>1</v>
      </c>
      <c r="M132" s="10">
        <v>0</v>
      </c>
      <c r="N132" s="10">
        <v>13</v>
      </c>
      <c r="O132" s="10">
        <v>0</v>
      </c>
      <c r="P132" s="10">
        <v>6</v>
      </c>
      <c r="Q132" s="11">
        <v>56.8</v>
      </c>
      <c r="R132" s="11">
        <v>285.8</v>
      </c>
      <c r="S132" s="11">
        <f>33.53*5</f>
        <v>167.65</v>
      </c>
      <c r="T132" s="12">
        <f>ROUND(S132/R132,2)</f>
        <v>0.59</v>
      </c>
      <c r="U132" s="13">
        <f t="shared" si="9"/>
        <v>5.0000000000000001E-3</v>
      </c>
      <c r="V132" s="14">
        <v>99.8</v>
      </c>
    </row>
    <row r="133" spans="1:23" x14ac:dyDescent="0.55000000000000004">
      <c r="A133" s="44">
        <v>21910267301</v>
      </c>
      <c r="B133" s="10" t="s">
        <v>301</v>
      </c>
      <c r="C133" s="44">
        <v>67401</v>
      </c>
      <c r="D133" s="45" t="s">
        <v>306</v>
      </c>
      <c r="E133" s="18">
        <v>313</v>
      </c>
      <c r="F133" s="45" t="s">
        <v>296</v>
      </c>
      <c r="G133" s="10" t="s">
        <v>300</v>
      </c>
      <c r="H133" s="10" t="s">
        <v>307</v>
      </c>
      <c r="I133" s="45">
        <v>2500</v>
      </c>
      <c r="J133" s="48">
        <v>41208</v>
      </c>
      <c r="K133" s="48">
        <v>41229</v>
      </c>
      <c r="L133" s="39">
        <v>2</v>
      </c>
      <c r="M133" s="19" t="s">
        <v>360</v>
      </c>
      <c r="N133" s="19" t="s">
        <v>360</v>
      </c>
      <c r="O133" s="19" t="s">
        <v>360</v>
      </c>
      <c r="P133" s="19" t="s">
        <v>360</v>
      </c>
      <c r="Q133" s="45">
        <v>51.8</v>
      </c>
      <c r="R133" s="46">
        <v>212.4</v>
      </c>
      <c r="S133" s="12" t="s">
        <v>301</v>
      </c>
      <c r="T133" s="12" t="s">
        <v>301</v>
      </c>
      <c r="U133" s="12" t="s">
        <v>301</v>
      </c>
      <c r="V133" s="12" t="s">
        <v>301</v>
      </c>
      <c r="W133" s="7" t="s">
        <v>299</v>
      </c>
    </row>
    <row r="134" spans="1:23" x14ac:dyDescent="0.55000000000000004">
      <c r="A134" s="8">
        <v>21910268601</v>
      </c>
      <c r="B134" s="10" t="s">
        <v>224</v>
      </c>
      <c r="C134" s="9">
        <v>67701</v>
      </c>
      <c r="D134" s="10" t="s">
        <v>306</v>
      </c>
      <c r="E134" s="8">
        <v>796</v>
      </c>
      <c r="F134" s="9" t="s">
        <v>295</v>
      </c>
      <c r="G134" s="10" t="s">
        <v>300</v>
      </c>
      <c r="H134" s="10" t="s">
        <v>307</v>
      </c>
      <c r="I134" s="10">
        <v>2500</v>
      </c>
      <c r="J134" s="48">
        <v>41262</v>
      </c>
      <c r="K134" s="48">
        <v>41283</v>
      </c>
      <c r="L134" s="39">
        <v>4</v>
      </c>
      <c r="M134" s="10" t="s">
        <v>360</v>
      </c>
      <c r="N134" s="10" t="s">
        <v>360</v>
      </c>
      <c r="O134" s="10" t="s">
        <v>360</v>
      </c>
      <c r="P134" s="10" t="s">
        <v>360</v>
      </c>
      <c r="Q134" s="11">
        <v>56.3</v>
      </c>
      <c r="R134" s="11">
        <v>342.9</v>
      </c>
      <c r="S134" s="11">
        <v>157.1</v>
      </c>
      <c r="T134" s="12">
        <f>ROUND(S134/R134,2)</f>
        <v>0.46</v>
      </c>
      <c r="U134" s="13">
        <f t="shared" ref="U134:U142" si="10">ROUND(R134/(Q134*1000), 4)</f>
        <v>6.1000000000000004E-3</v>
      </c>
      <c r="V134" s="14">
        <v>95.1</v>
      </c>
    </row>
    <row r="135" spans="1:23" x14ac:dyDescent="0.55000000000000004">
      <c r="A135" s="8">
        <v>21910267901</v>
      </c>
      <c r="B135" s="10" t="s">
        <v>212</v>
      </c>
      <c r="C135" s="9">
        <v>67901</v>
      </c>
      <c r="D135" s="10" t="s">
        <v>306</v>
      </c>
      <c r="E135" s="8">
        <v>75</v>
      </c>
      <c r="F135" s="9" t="s">
        <v>295</v>
      </c>
      <c r="G135" s="10" t="s">
        <v>300</v>
      </c>
      <c r="H135" s="10" t="s">
        <v>307</v>
      </c>
      <c r="I135" s="10">
        <v>2500</v>
      </c>
      <c r="J135" s="48">
        <v>41176</v>
      </c>
      <c r="K135" s="48">
        <v>41197</v>
      </c>
      <c r="L135" s="39">
        <v>1</v>
      </c>
      <c r="M135" s="10">
        <v>0</v>
      </c>
      <c r="N135" s="10">
        <v>16</v>
      </c>
      <c r="O135" s="10">
        <v>0</v>
      </c>
      <c r="P135" s="10">
        <v>10</v>
      </c>
      <c r="Q135" s="11">
        <v>48.2</v>
      </c>
      <c r="R135" s="11">
        <v>215</v>
      </c>
      <c r="S135" s="11">
        <v>108.3</v>
      </c>
      <c r="T135" s="12">
        <v>0.5</v>
      </c>
      <c r="U135" s="13">
        <f t="shared" si="10"/>
        <v>4.4999999999999997E-3</v>
      </c>
      <c r="V135" s="14">
        <v>98.4</v>
      </c>
    </row>
    <row r="136" spans="1:23" x14ac:dyDescent="0.55000000000000004">
      <c r="A136" s="8">
        <v>21910268301</v>
      </c>
      <c r="B136" s="10" t="s">
        <v>112</v>
      </c>
      <c r="C136" s="9">
        <v>68801</v>
      </c>
      <c r="D136" s="10" t="s">
        <v>306</v>
      </c>
      <c r="E136" s="8">
        <v>565</v>
      </c>
      <c r="F136" s="9" t="s">
        <v>295</v>
      </c>
      <c r="G136" s="10" t="s">
        <v>300</v>
      </c>
      <c r="H136" s="10" t="s">
        <v>307</v>
      </c>
      <c r="I136" s="10">
        <v>2500</v>
      </c>
      <c r="J136" s="48">
        <v>41234</v>
      </c>
      <c r="K136" s="48">
        <v>41255</v>
      </c>
      <c r="L136" s="39">
        <v>3</v>
      </c>
      <c r="M136" s="10" t="s">
        <v>360</v>
      </c>
      <c r="N136" s="10" t="s">
        <v>360</v>
      </c>
      <c r="O136" s="10" t="s">
        <v>360</v>
      </c>
      <c r="P136" s="10" t="s">
        <v>360</v>
      </c>
      <c r="Q136" s="11">
        <v>46.4</v>
      </c>
      <c r="R136" s="11">
        <v>276.2</v>
      </c>
      <c r="S136" s="11">
        <v>101.9</v>
      </c>
      <c r="T136" s="12">
        <f>ROUND(S136/R136,2)</f>
        <v>0.37</v>
      </c>
      <c r="U136" s="13">
        <f t="shared" si="10"/>
        <v>6.0000000000000001E-3</v>
      </c>
      <c r="V136" s="14">
        <v>92.1</v>
      </c>
    </row>
    <row r="137" spans="1:23" x14ac:dyDescent="0.55000000000000004">
      <c r="A137" s="8">
        <v>21910267201</v>
      </c>
      <c r="B137" s="10" t="s">
        <v>254</v>
      </c>
      <c r="C137" s="9">
        <v>69601</v>
      </c>
      <c r="D137" s="10" t="s">
        <v>306</v>
      </c>
      <c r="E137" s="8">
        <v>316</v>
      </c>
      <c r="F137" s="11" t="s">
        <v>296</v>
      </c>
      <c r="G137" s="10" t="s">
        <v>300</v>
      </c>
      <c r="H137" s="10" t="s">
        <v>307</v>
      </c>
      <c r="I137" s="10">
        <v>2500</v>
      </c>
      <c r="J137" s="48">
        <v>41207</v>
      </c>
      <c r="K137" s="48">
        <v>41228</v>
      </c>
      <c r="L137" s="39">
        <v>2</v>
      </c>
      <c r="M137" s="10" t="s">
        <v>360</v>
      </c>
      <c r="N137" s="10" t="s">
        <v>360</v>
      </c>
      <c r="O137" s="10" t="s">
        <v>360</v>
      </c>
      <c r="P137" s="10" t="s">
        <v>360</v>
      </c>
      <c r="Q137" s="9">
        <v>55.8</v>
      </c>
      <c r="R137" s="11">
        <v>329.6</v>
      </c>
      <c r="S137" s="11">
        <v>90.3</v>
      </c>
      <c r="T137" s="12">
        <f>ROUND(S137/R137,2)</f>
        <v>0.27</v>
      </c>
      <c r="U137" s="13">
        <f t="shared" si="10"/>
        <v>5.8999999999999999E-3</v>
      </c>
      <c r="V137" s="14">
        <v>75.099999999999994</v>
      </c>
    </row>
    <row r="138" spans="1:23" x14ac:dyDescent="0.55000000000000004">
      <c r="A138" s="8">
        <v>21910267101</v>
      </c>
      <c r="B138" s="10" t="s">
        <v>138</v>
      </c>
      <c r="C138" s="9">
        <v>70801</v>
      </c>
      <c r="D138" s="10" t="s">
        <v>306</v>
      </c>
      <c r="E138" s="8">
        <v>552</v>
      </c>
      <c r="F138" s="11" t="s">
        <v>296</v>
      </c>
      <c r="G138" s="10" t="s">
        <v>300</v>
      </c>
      <c r="H138" s="10" t="s">
        <v>307</v>
      </c>
      <c r="I138" s="10">
        <v>2500</v>
      </c>
      <c r="J138" s="48">
        <v>41235</v>
      </c>
      <c r="K138" s="48">
        <v>41256</v>
      </c>
      <c r="L138" s="39">
        <v>3</v>
      </c>
      <c r="M138" s="10" t="s">
        <v>360</v>
      </c>
      <c r="N138" s="10" t="s">
        <v>360</v>
      </c>
      <c r="O138" s="10" t="s">
        <v>360</v>
      </c>
      <c r="P138" s="10" t="s">
        <v>360</v>
      </c>
      <c r="Q138" s="11">
        <v>53.1</v>
      </c>
      <c r="R138" s="11">
        <v>279.2</v>
      </c>
      <c r="S138" s="11">
        <v>148</v>
      </c>
      <c r="T138" s="12">
        <f>ROUND(S138/R138,2)</f>
        <v>0.53</v>
      </c>
      <c r="U138" s="13">
        <f t="shared" si="10"/>
        <v>5.3E-3</v>
      </c>
      <c r="V138" s="14">
        <v>87</v>
      </c>
    </row>
    <row r="139" spans="1:23" x14ac:dyDescent="0.55000000000000004">
      <c r="A139" s="8">
        <v>21910267601</v>
      </c>
      <c r="B139" s="10" t="s">
        <v>28</v>
      </c>
      <c r="C139" s="9">
        <v>71201</v>
      </c>
      <c r="D139" s="10" t="s">
        <v>306</v>
      </c>
      <c r="E139" s="8">
        <v>910</v>
      </c>
      <c r="F139" s="11" t="s">
        <v>296</v>
      </c>
      <c r="G139" s="10" t="s">
        <v>300</v>
      </c>
      <c r="H139" s="10" t="s">
        <v>307</v>
      </c>
      <c r="I139" s="10">
        <v>2500</v>
      </c>
      <c r="J139" s="48">
        <v>41288</v>
      </c>
      <c r="K139" s="48">
        <v>41309</v>
      </c>
      <c r="L139" s="39">
        <v>5</v>
      </c>
      <c r="M139" s="10" t="s">
        <v>360</v>
      </c>
      <c r="N139" s="10" t="s">
        <v>360</v>
      </c>
      <c r="O139" s="10" t="s">
        <v>360</v>
      </c>
      <c r="P139" s="10" t="s">
        <v>360</v>
      </c>
      <c r="Q139" s="11">
        <v>54.1</v>
      </c>
      <c r="R139" s="11">
        <v>278.5</v>
      </c>
      <c r="S139" s="11">
        <v>129.6</v>
      </c>
      <c r="T139" s="12">
        <v>0.47</v>
      </c>
      <c r="U139" s="13">
        <f t="shared" si="10"/>
        <v>5.1000000000000004E-3</v>
      </c>
      <c r="V139" s="14">
        <v>93.1</v>
      </c>
    </row>
    <row r="140" spans="1:23" x14ac:dyDescent="0.55000000000000004">
      <c r="A140" s="8">
        <v>21910268201</v>
      </c>
      <c r="B140" s="10" t="s">
        <v>99</v>
      </c>
      <c r="C140" s="9">
        <v>71501</v>
      </c>
      <c r="D140" s="10" t="s">
        <v>306</v>
      </c>
      <c r="E140" s="8">
        <v>551</v>
      </c>
      <c r="F140" s="9" t="s">
        <v>295</v>
      </c>
      <c r="G140" s="10" t="s">
        <v>300</v>
      </c>
      <c r="H140" s="10" t="s">
        <v>307</v>
      </c>
      <c r="I140" s="10">
        <v>2500</v>
      </c>
      <c r="J140" s="48">
        <v>41233</v>
      </c>
      <c r="K140" s="48">
        <v>41254</v>
      </c>
      <c r="L140" s="39">
        <v>3</v>
      </c>
      <c r="M140" s="10" t="s">
        <v>360</v>
      </c>
      <c r="N140" s="10" t="s">
        <v>360</v>
      </c>
      <c r="O140" s="10" t="s">
        <v>360</v>
      </c>
      <c r="P140" s="10" t="s">
        <v>360</v>
      </c>
      <c r="Q140" s="11">
        <v>47.5</v>
      </c>
      <c r="R140" s="11">
        <v>569.5</v>
      </c>
      <c r="S140" s="11">
        <v>240</v>
      </c>
      <c r="T140" s="12">
        <f>ROUND(S140/R140,2)</f>
        <v>0.42</v>
      </c>
      <c r="U140" s="13">
        <f t="shared" si="10"/>
        <v>1.2E-2</v>
      </c>
      <c r="V140" s="14">
        <v>91.2</v>
      </c>
    </row>
    <row r="141" spans="1:23" x14ac:dyDescent="0.55000000000000004">
      <c r="A141" s="8">
        <v>21910268401</v>
      </c>
      <c r="B141" s="10" t="s">
        <v>206</v>
      </c>
      <c r="C141" s="9">
        <v>82001</v>
      </c>
      <c r="D141" s="10" t="s">
        <v>306</v>
      </c>
      <c r="E141" s="8">
        <v>552</v>
      </c>
      <c r="F141" s="9" t="s">
        <v>295</v>
      </c>
      <c r="G141" s="10" t="s">
        <v>300</v>
      </c>
      <c r="H141" s="10" t="s">
        <v>307</v>
      </c>
      <c r="I141" s="10">
        <v>2500</v>
      </c>
      <c r="J141" s="48">
        <v>41235</v>
      </c>
      <c r="K141" s="48">
        <v>41256</v>
      </c>
      <c r="L141" s="39">
        <v>3</v>
      </c>
      <c r="M141" s="10" t="s">
        <v>360</v>
      </c>
      <c r="N141" s="10" t="s">
        <v>360</v>
      </c>
      <c r="O141" s="10" t="s">
        <v>360</v>
      </c>
      <c r="P141" s="10" t="s">
        <v>360</v>
      </c>
      <c r="Q141" s="11">
        <v>46.2</v>
      </c>
      <c r="R141" s="11">
        <v>251.4</v>
      </c>
      <c r="S141" s="11">
        <v>162</v>
      </c>
      <c r="T141" s="12">
        <f>ROUND(S141/R141,2)</f>
        <v>0.64</v>
      </c>
      <c r="U141" s="13">
        <f t="shared" si="10"/>
        <v>5.4000000000000003E-3</v>
      </c>
      <c r="V141" s="14">
        <v>88.1</v>
      </c>
    </row>
    <row r="142" spans="1:23" x14ac:dyDescent="0.55000000000000004">
      <c r="A142" s="8">
        <v>21910269801</v>
      </c>
      <c r="B142" s="10" t="s">
        <v>116</v>
      </c>
      <c r="C142" s="9">
        <v>59301</v>
      </c>
      <c r="D142" s="10" t="s">
        <v>306</v>
      </c>
      <c r="E142" s="8">
        <v>811</v>
      </c>
      <c r="F142" s="11" t="s">
        <v>296</v>
      </c>
      <c r="G142" s="10" t="s">
        <v>300</v>
      </c>
      <c r="H142" s="10" t="s">
        <v>307</v>
      </c>
      <c r="I142" s="10">
        <v>25000</v>
      </c>
      <c r="J142" s="48">
        <v>41267</v>
      </c>
      <c r="K142" s="48">
        <v>41288</v>
      </c>
      <c r="L142" s="39">
        <v>4</v>
      </c>
      <c r="M142" s="10" t="s">
        <v>360</v>
      </c>
      <c r="N142" s="10" t="s">
        <v>360</v>
      </c>
      <c r="O142" s="10" t="s">
        <v>360</v>
      </c>
      <c r="P142" s="10" t="s">
        <v>360</v>
      </c>
      <c r="Q142" s="11">
        <v>55.8</v>
      </c>
      <c r="R142" s="11">
        <v>323.2</v>
      </c>
      <c r="S142" s="11">
        <v>203.05</v>
      </c>
      <c r="T142" s="12">
        <f>ROUND(S142/R142,2)</f>
        <v>0.63</v>
      </c>
      <c r="U142" s="13">
        <f t="shared" si="10"/>
        <v>5.7999999999999996E-3</v>
      </c>
      <c r="V142" s="14">
        <v>85.9</v>
      </c>
    </row>
    <row r="143" spans="1:23" x14ac:dyDescent="0.55000000000000004">
      <c r="A143" s="44">
        <v>21910270001</v>
      </c>
      <c r="B143" s="10" t="s">
        <v>301</v>
      </c>
      <c r="C143" s="44">
        <v>59401</v>
      </c>
      <c r="D143" s="45" t="s">
        <v>306</v>
      </c>
      <c r="E143" s="18">
        <v>336</v>
      </c>
      <c r="F143" s="45" t="s">
        <v>295</v>
      </c>
      <c r="G143" s="10" t="s">
        <v>300</v>
      </c>
      <c r="H143" s="10" t="s">
        <v>307</v>
      </c>
      <c r="I143" s="45">
        <v>25000</v>
      </c>
      <c r="J143" s="48">
        <v>41208</v>
      </c>
      <c r="K143" s="48">
        <v>41229</v>
      </c>
      <c r="L143" s="39">
        <v>2</v>
      </c>
      <c r="M143" s="19" t="s">
        <v>360</v>
      </c>
      <c r="N143" s="19" t="s">
        <v>360</v>
      </c>
      <c r="O143" s="19" t="s">
        <v>360</v>
      </c>
      <c r="P143" s="19" t="s">
        <v>360</v>
      </c>
      <c r="Q143" s="45">
        <v>49.4</v>
      </c>
      <c r="R143" s="46">
        <v>315.39999999999998</v>
      </c>
      <c r="S143" s="12" t="s">
        <v>301</v>
      </c>
      <c r="T143" s="12" t="s">
        <v>301</v>
      </c>
      <c r="U143" s="12" t="s">
        <v>301</v>
      </c>
      <c r="V143" s="12" t="s">
        <v>301</v>
      </c>
      <c r="W143" s="7" t="s">
        <v>299</v>
      </c>
    </row>
    <row r="144" spans="1:23" x14ac:dyDescent="0.55000000000000004">
      <c r="A144" s="44">
        <v>21910269101</v>
      </c>
      <c r="B144" s="10" t="s">
        <v>301</v>
      </c>
      <c r="C144" s="44">
        <v>59501</v>
      </c>
      <c r="D144" s="45" t="s">
        <v>306</v>
      </c>
      <c r="E144" s="18">
        <v>341</v>
      </c>
      <c r="F144" s="45" t="s">
        <v>296</v>
      </c>
      <c r="G144" s="10" t="s">
        <v>300</v>
      </c>
      <c r="H144" s="10" t="s">
        <v>307</v>
      </c>
      <c r="I144" s="45">
        <v>25000</v>
      </c>
      <c r="J144" s="48">
        <v>41205</v>
      </c>
      <c r="K144" s="48">
        <v>41226</v>
      </c>
      <c r="L144" s="39">
        <v>2</v>
      </c>
      <c r="M144" s="19" t="s">
        <v>360</v>
      </c>
      <c r="N144" s="19" t="s">
        <v>360</v>
      </c>
      <c r="O144" s="19" t="s">
        <v>360</v>
      </c>
      <c r="P144" s="19" t="s">
        <v>360</v>
      </c>
      <c r="Q144" s="45">
        <v>51.7</v>
      </c>
      <c r="R144" s="46">
        <v>206.3</v>
      </c>
      <c r="S144" s="12" t="s">
        <v>301</v>
      </c>
      <c r="T144" s="12" t="s">
        <v>301</v>
      </c>
      <c r="U144" s="12" t="s">
        <v>301</v>
      </c>
      <c r="V144" s="12" t="s">
        <v>301</v>
      </c>
      <c r="W144" s="7" t="s">
        <v>299</v>
      </c>
    </row>
    <row r="145" spans="1:22" x14ac:dyDescent="0.55000000000000004">
      <c r="A145" s="8">
        <v>21910269501</v>
      </c>
      <c r="B145" s="10" t="s">
        <v>169</v>
      </c>
      <c r="C145" s="9">
        <v>60801</v>
      </c>
      <c r="D145" s="10" t="s">
        <v>306</v>
      </c>
      <c r="E145" s="8">
        <v>580</v>
      </c>
      <c r="F145" s="11" t="s">
        <v>296</v>
      </c>
      <c r="G145" s="10" t="s">
        <v>300</v>
      </c>
      <c r="H145" s="10" t="s">
        <v>307</v>
      </c>
      <c r="I145" s="10">
        <v>25000</v>
      </c>
      <c r="J145" s="48">
        <v>41235</v>
      </c>
      <c r="K145" s="48">
        <v>41256</v>
      </c>
      <c r="L145" s="39">
        <v>3</v>
      </c>
      <c r="M145" s="10" t="s">
        <v>360</v>
      </c>
      <c r="N145" s="10" t="s">
        <v>360</v>
      </c>
      <c r="O145" s="10" t="s">
        <v>360</v>
      </c>
      <c r="P145" s="10" t="s">
        <v>360</v>
      </c>
      <c r="Q145" s="11">
        <v>57.1</v>
      </c>
      <c r="R145" s="11">
        <v>359.9</v>
      </c>
      <c r="S145" s="11">
        <v>257</v>
      </c>
      <c r="T145" s="12">
        <f t="shared" ref="T145:T152" si="11">ROUND(S145/R145,2)</f>
        <v>0.71</v>
      </c>
      <c r="U145" s="13">
        <f t="shared" ref="U145:U164" si="12">ROUND(R145/(Q145*1000), 4)</f>
        <v>6.3E-3</v>
      </c>
      <c r="V145" s="14">
        <v>91.2</v>
      </c>
    </row>
    <row r="146" spans="1:22" x14ac:dyDescent="0.55000000000000004">
      <c r="A146" s="8">
        <v>21910269701</v>
      </c>
      <c r="B146" s="10" t="s">
        <v>59</v>
      </c>
      <c r="C146" s="9">
        <v>61301</v>
      </c>
      <c r="D146" s="10" t="s">
        <v>306</v>
      </c>
      <c r="E146" s="8">
        <v>805</v>
      </c>
      <c r="F146" s="11" t="s">
        <v>296</v>
      </c>
      <c r="G146" s="10" t="s">
        <v>300</v>
      </c>
      <c r="H146" s="10" t="s">
        <v>307</v>
      </c>
      <c r="I146" s="10">
        <v>25000</v>
      </c>
      <c r="J146" s="48">
        <v>41263</v>
      </c>
      <c r="K146" s="48">
        <v>41284</v>
      </c>
      <c r="L146" s="39">
        <v>4</v>
      </c>
      <c r="M146" s="10" t="s">
        <v>360</v>
      </c>
      <c r="N146" s="10" t="s">
        <v>360</v>
      </c>
      <c r="O146" s="10" t="s">
        <v>360</v>
      </c>
      <c r="P146" s="10" t="s">
        <v>360</v>
      </c>
      <c r="Q146" s="11">
        <v>54.4</v>
      </c>
      <c r="R146" s="11">
        <v>281.3</v>
      </c>
      <c r="S146" s="11">
        <v>144.65</v>
      </c>
      <c r="T146" s="12">
        <f t="shared" si="11"/>
        <v>0.51</v>
      </c>
      <c r="U146" s="13">
        <f t="shared" si="12"/>
        <v>5.1999999999999998E-3</v>
      </c>
      <c r="V146" s="14">
        <v>92.3</v>
      </c>
    </row>
    <row r="147" spans="1:22" x14ac:dyDescent="0.55000000000000004">
      <c r="A147" s="8">
        <v>21910270401</v>
      </c>
      <c r="B147" s="10" t="s">
        <v>181</v>
      </c>
      <c r="C147" s="9">
        <v>62501</v>
      </c>
      <c r="D147" s="10" t="s">
        <v>306</v>
      </c>
      <c r="E147" s="8">
        <v>571</v>
      </c>
      <c r="F147" s="9" t="s">
        <v>295</v>
      </c>
      <c r="G147" s="10" t="s">
        <v>300</v>
      </c>
      <c r="H147" s="10" t="s">
        <v>307</v>
      </c>
      <c r="I147" s="10">
        <v>25000</v>
      </c>
      <c r="J147" s="48">
        <v>41233</v>
      </c>
      <c r="K147" s="48">
        <v>41254</v>
      </c>
      <c r="L147" s="39">
        <v>3</v>
      </c>
      <c r="M147" s="10" t="s">
        <v>360</v>
      </c>
      <c r="N147" s="10" t="s">
        <v>360</v>
      </c>
      <c r="O147" s="10" t="s">
        <v>360</v>
      </c>
      <c r="P147" s="10" t="s">
        <v>360</v>
      </c>
      <c r="Q147" s="11">
        <v>40.5</v>
      </c>
      <c r="R147" s="11">
        <v>250.5</v>
      </c>
      <c r="S147" s="11">
        <v>154</v>
      </c>
      <c r="T147" s="12">
        <f t="shared" si="11"/>
        <v>0.61</v>
      </c>
      <c r="U147" s="13">
        <f t="shared" si="12"/>
        <v>6.1999999999999998E-3</v>
      </c>
      <c r="V147" s="14">
        <v>93.6</v>
      </c>
    </row>
    <row r="148" spans="1:22" x14ac:dyDescent="0.55000000000000004">
      <c r="A148" s="8">
        <v>21910270301</v>
      </c>
      <c r="B148" s="10" t="s">
        <v>182</v>
      </c>
      <c r="C148" s="9">
        <v>63601</v>
      </c>
      <c r="D148" s="10" t="s">
        <v>306</v>
      </c>
      <c r="E148" s="8">
        <v>568</v>
      </c>
      <c r="F148" s="9" t="s">
        <v>295</v>
      </c>
      <c r="G148" s="10" t="s">
        <v>300</v>
      </c>
      <c r="H148" s="10" t="s">
        <v>307</v>
      </c>
      <c r="I148" s="10">
        <v>25000</v>
      </c>
      <c r="J148" s="48">
        <v>41233</v>
      </c>
      <c r="K148" s="48">
        <v>41254</v>
      </c>
      <c r="L148" s="39">
        <v>3</v>
      </c>
      <c r="M148" s="10" t="s">
        <v>360</v>
      </c>
      <c r="N148" s="10" t="s">
        <v>360</v>
      </c>
      <c r="O148" s="10" t="s">
        <v>360</v>
      </c>
      <c r="P148" s="10" t="s">
        <v>360</v>
      </c>
      <c r="Q148" s="11">
        <v>44.3</v>
      </c>
      <c r="R148" s="11">
        <v>246.3</v>
      </c>
      <c r="S148" s="11">
        <v>150</v>
      </c>
      <c r="T148" s="12">
        <f t="shared" si="11"/>
        <v>0.61</v>
      </c>
      <c r="U148" s="13">
        <f t="shared" si="12"/>
        <v>5.5999999999999999E-3</v>
      </c>
      <c r="V148" s="14">
        <v>89.1</v>
      </c>
    </row>
    <row r="149" spans="1:22" x14ac:dyDescent="0.55000000000000004">
      <c r="A149" s="8">
        <v>21910269401</v>
      </c>
      <c r="B149" s="10" t="s">
        <v>82</v>
      </c>
      <c r="C149" s="9">
        <v>64601</v>
      </c>
      <c r="D149" s="10" t="s">
        <v>306</v>
      </c>
      <c r="E149" s="8">
        <v>576</v>
      </c>
      <c r="F149" s="11" t="s">
        <v>296</v>
      </c>
      <c r="G149" s="10" t="s">
        <v>300</v>
      </c>
      <c r="H149" s="10" t="s">
        <v>307</v>
      </c>
      <c r="I149" s="10">
        <v>25000</v>
      </c>
      <c r="J149" s="48">
        <v>41234</v>
      </c>
      <c r="K149" s="48">
        <v>41255</v>
      </c>
      <c r="L149" s="39">
        <v>3</v>
      </c>
      <c r="M149" s="10" t="s">
        <v>360</v>
      </c>
      <c r="N149" s="10" t="s">
        <v>360</v>
      </c>
      <c r="O149" s="10" t="s">
        <v>360</v>
      </c>
      <c r="P149" s="10" t="s">
        <v>360</v>
      </c>
      <c r="Q149" s="11">
        <v>45.3</v>
      </c>
      <c r="R149" s="11">
        <v>254</v>
      </c>
      <c r="S149" s="11">
        <v>134.75</v>
      </c>
      <c r="T149" s="12">
        <f t="shared" si="11"/>
        <v>0.53</v>
      </c>
      <c r="U149" s="13">
        <f t="shared" si="12"/>
        <v>5.5999999999999999E-3</v>
      </c>
      <c r="V149" s="14">
        <v>91</v>
      </c>
    </row>
    <row r="150" spans="1:22" x14ac:dyDescent="0.55000000000000004">
      <c r="A150" s="8">
        <v>21910270601</v>
      </c>
      <c r="B150" s="10" t="s">
        <v>184</v>
      </c>
      <c r="C150" s="9">
        <v>65401</v>
      </c>
      <c r="D150" s="10" t="s">
        <v>306</v>
      </c>
      <c r="E150" s="8">
        <v>575</v>
      </c>
      <c r="F150" s="9" t="s">
        <v>295</v>
      </c>
      <c r="G150" s="10" t="s">
        <v>300</v>
      </c>
      <c r="H150" s="10" t="s">
        <v>307</v>
      </c>
      <c r="I150" s="10">
        <v>25000</v>
      </c>
      <c r="J150" s="48">
        <v>41233</v>
      </c>
      <c r="K150" s="48">
        <v>41254</v>
      </c>
      <c r="L150" s="39">
        <v>3</v>
      </c>
      <c r="M150" s="10" t="s">
        <v>360</v>
      </c>
      <c r="N150" s="10" t="s">
        <v>360</v>
      </c>
      <c r="O150" s="10" t="s">
        <v>360</v>
      </c>
      <c r="P150" s="10" t="s">
        <v>360</v>
      </c>
      <c r="Q150" s="11">
        <v>51.5</v>
      </c>
      <c r="R150" s="11">
        <v>301.39999999999998</v>
      </c>
      <c r="S150" s="11">
        <v>222</v>
      </c>
      <c r="T150" s="12">
        <f t="shared" si="11"/>
        <v>0.74</v>
      </c>
      <c r="U150" s="13">
        <f t="shared" si="12"/>
        <v>5.8999999999999999E-3</v>
      </c>
      <c r="V150" s="14">
        <v>87.2</v>
      </c>
    </row>
    <row r="151" spans="1:22" x14ac:dyDescent="0.55000000000000004">
      <c r="A151" s="8">
        <v>21910269301</v>
      </c>
      <c r="B151" s="10" t="s">
        <v>186</v>
      </c>
      <c r="C151" s="9">
        <v>67201</v>
      </c>
      <c r="D151" s="10" t="s">
        <v>306</v>
      </c>
      <c r="E151" s="8">
        <v>568</v>
      </c>
      <c r="F151" s="11" t="s">
        <v>296</v>
      </c>
      <c r="G151" s="10" t="s">
        <v>300</v>
      </c>
      <c r="H151" s="10" t="s">
        <v>307</v>
      </c>
      <c r="I151" s="10">
        <v>25000</v>
      </c>
      <c r="J151" s="48">
        <v>41233</v>
      </c>
      <c r="K151" s="48">
        <v>41254</v>
      </c>
      <c r="L151" s="39">
        <v>3</v>
      </c>
      <c r="M151" s="10" t="s">
        <v>360</v>
      </c>
      <c r="N151" s="10" t="s">
        <v>360</v>
      </c>
      <c r="O151" s="10" t="s">
        <v>360</v>
      </c>
      <c r="P151" s="10" t="s">
        <v>360</v>
      </c>
      <c r="Q151" s="11">
        <v>43.7</v>
      </c>
      <c r="R151" s="11">
        <v>240.6</v>
      </c>
      <c r="S151" s="11">
        <v>134</v>
      </c>
      <c r="T151" s="12">
        <f t="shared" si="11"/>
        <v>0.56000000000000005</v>
      </c>
      <c r="U151" s="13">
        <f t="shared" si="12"/>
        <v>5.4999999999999997E-3</v>
      </c>
      <c r="V151" s="14">
        <v>89.7</v>
      </c>
    </row>
    <row r="152" spans="1:22" x14ac:dyDescent="0.55000000000000004">
      <c r="A152" s="8">
        <v>21910270701</v>
      </c>
      <c r="B152" s="10" t="s">
        <v>188</v>
      </c>
      <c r="C152" s="9">
        <v>68101</v>
      </c>
      <c r="D152" s="10" t="s">
        <v>306</v>
      </c>
      <c r="E152" s="8">
        <v>582</v>
      </c>
      <c r="F152" s="9" t="s">
        <v>295</v>
      </c>
      <c r="G152" s="10" t="s">
        <v>300</v>
      </c>
      <c r="H152" s="10" t="s">
        <v>307</v>
      </c>
      <c r="I152" s="10">
        <v>25000</v>
      </c>
      <c r="J152" s="48">
        <v>41233</v>
      </c>
      <c r="K152" s="48">
        <v>41254</v>
      </c>
      <c r="L152" s="39">
        <v>3</v>
      </c>
      <c r="M152" s="10" t="s">
        <v>360</v>
      </c>
      <c r="N152" s="10" t="s">
        <v>360</v>
      </c>
      <c r="O152" s="10" t="s">
        <v>360</v>
      </c>
      <c r="P152" s="10" t="s">
        <v>360</v>
      </c>
      <c r="Q152" s="11">
        <v>50.4</v>
      </c>
      <c r="R152" s="11">
        <v>355.9</v>
      </c>
      <c r="S152" s="11">
        <v>201</v>
      </c>
      <c r="T152" s="12">
        <f t="shared" si="11"/>
        <v>0.56000000000000005</v>
      </c>
      <c r="U152" s="13">
        <f t="shared" si="12"/>
        <v>7.1000000000000004E-3</v>
      </c>
      <c r="V152" s="14">
        <v>88.3</v>
      </c>
    </row>
    <row r="153" spans="1:22" x14ac:dyDescent="0.55000000000000004">
      <c r="A153" s="8">
        <v>21910269201</v>
      </c>
      <c r="B153" s="10" t="s">
        <v>74</v>
      </c>
      <c r="C153" s="9">
        <v>68301</v>
      </c>
      <c r="D153" s="10" t="s">
        <v>306</v>
      </c>
      <c r="E153" s="8">
        <v>342</v>
      </c>
      <c r="F153" s="11" t="s">
        <v>296</v>
      </c>
      <c r="G153" s="10" t="s">
        <v>300</v>
      </c>
      <c r="H153" s="10" t="s">
        <v>307</v>
      </c>
      <c r="I153" s="10">
        <v>25000</v>
      </c>
      <c r="J153" s="48">
        <v>41206</v>
      </c>
      <c r="K153" s="48">
        <v>41227</v>
      </c>
      <c r="L153" s="39">
        <v>2</v>
      </c>
      <c r="M153" s="10" t="s">
        <v>360</v>
      </c>
      <c r="N153" s="10" t="s">
        <v>360</v>
      </c>
      <c r="O153" s="10" t="s">
        <v>360</v>
      </c>
      <c r="P153" s="10" t="s">
        <v>360</v>
      </c>
      <c r="Q153" s="11">
        <v>53.7</v>
      </c>
      <c r="R153" s="11">
        <v>303.3</v>
      </c>
      <c r="S153" s="11">
        <v>156.25</v>
      </c>
      <c r="T153" s="12">
        <v>0.52</v>
      </c>
      <c r="U153" s="13">
        <f t="shared" si="12"/>
        <v>5.5999999999999999E-3</v>
      </c>
      <c r="V153" s="14">
        <v>90.6</v>
      </c>
    </row>
    <row r="154" spans="1:22" x14ac:dyDescent="0.55000000000000004">
      <c r="A154" s="8">
        <v>21910269001</v>
      </c>
      <c r="B154" s="10" t="s">
        <v>95</v>
      </c>
      <c r="C154" s="9">
        <v>69001</v>
      </c>
      <c r="D154" s="10" t="s">
        <v>306</v>
      </c>
      <c r="E154" s="8">
        <v>89</v>
      </c>
      <c r="F154" s="11" t="s">
        <v>296</v>
      </c>
      <c r="G154" s="10" t="s">
        <v>300</v>
      </c>
      <c r="H154" s="10" t="s">
        <v>307</v>
      </c>
      <c r="I154" s="10">
        <v>25000</v>
      </c>
      <c r="J154" s="48">
        <v>41178</v>
      </c>
      <c r="K154" s="48">
        <v>41199</v>
      </c>
      <c r="L154" s="39">
        <v>1</v>
      </c>
      <c r="M154" s="10">
        <v>0</v>
      </c>
      <c r="N154" s="10">
        <v>14</v>
      </c>
      <c r="O154" s="10">
        <v>0</v>
      </c>
      <c r="P154" s="10">
        <v>8</v>
      </c>
      <c r="Q154" s="11">
        <v>52.2</v>
      </c>
      <c r="R154" s="11">
        <v>204.3</v>
      </c>
      <c r="S154" s="11">
        <f>21.8*5</f>
        <v>109</v>
      </c>
      <c r="T154" s="12">
        <f>ROUND(S154/R154,2)</f>
        <v>0.53</v>
      </c>
      <c r="U154" s="13">
        <f t="shared" si="12"/>
        <v>3.8999999999999998E-3</v>
      </c>
      <c r="V154" s="14">
        <v>95.6</v>
      </c>
    </row>
    <row r="155" spans="1:22" x14ac:dyDescent="0.55000000000000004">
      <c r="A155" s="8">
        <v>21910269901</v>
      </c>
      <c r="B155" s="10" t="s">
        <v>213</v>
      </c>
      <c r="C155" s="9">
        <v>69901</v>
      </c>
      <c r="D155" s="10" t="s">
        <v>306</v>
      </c>
      <c r="E155" s="8">
        <v>94</v>
      </c>
      <c r="F155" s="9" t="s">
        <v>295</v>
      </c>
      <c r="G155" s="10" t="s">
        <v>300</v>
      </c>
      <c r="H155" s="10" t="s">
        <v>307</v>
      </c>
      <c r="I155" s="10">
        <v>25000</v>
      </c>
      <c r="J155" s="48">
        <v>41176</v>
      </c>
      <c r="K155" s="48">
        <v>41197</v>
      </c>
      <c r="L155" s="39">
        <v>1</v>
      </c>
      <c r="M155" s="10">
        <v>0</v>
      </c>
      <c r="N155" s="10">
        <v>16</v>
      </c>
      <c r="O155" s="10">
        <v>0</v>
      </c>
      <c r="P155" s="10">
        <v>10</v>
      </c>
      <c r="Q155" s="11">
        <v>46.3</v>
      </c>
      <c r="R155" s="11">
        <v>275.3</v>
      </c>
      <c r="S155" s="11">
        <v>42.854999999999997</v>
      </c>
      <c r="T155" s="12">
        <v>0.16</v>
      </c>
      <c r="U155" s="13">
        <f t="shared" si="12"/>
        <v>5.8999999999999999E-3</v>
      </c>
      <c r="V155" s="14">
        <v>98.2</v>
      </c>
    </row>
    <row r="156" spans="1:22" x14ac:dyDescent="0.55000000000000004">
      <c r="A156" s="8">
        <v>21910268901</v>
      </c>
      <c r="B156" s="10" t="s">
        <v>14</v>
      </c>
      <c r="C156" s="9">
        <v>72101</v>
      </c>
      <c r="D156" s="10" t="s">
        <v>306</v>
      </c>
      <c r="E156" s="8">
        <v>572</v>
      </c>
      <c r="F156" s="11" t="s">
        <v>296</v>
      </c>
      <c r="G156" s="10" t="s">
        <v>300</v>
      </c>
      <c r="H156" s="10" t="s">
        <v>307</v>
      </c>
      <c r="I156" s="10">
        <v>25000</v>
      </c>
      <c r="J156" s="48">
        <v>41232</v>
      </c>
      <c r="K156" s="48">
        <v>41253</v>
      </c>
      <c r="L156" s="39">
        <v>3</v>
      </c>
      <c r="M156" s="10" t="s">
        <v>360</v>
      </c>
      <c r="N156" s="10" t="s">
        <v>360</v>
      </c>
      <c r="O156" s="10" t="s">
        <v>360</v>
      </c>
      <c r="P156" s="10" t="s">
        <v>360</v>
      </c>
      <c r="Q156" s="11">
        <v>47.5</v>
      </c>
      <c r="R156" s="11">
        <v>157.19999999999999</v>
      </c>
      <c r="S156" s="11">
        <v>130</v>
      </c>
      <c r="T156" s="12">
        <v>0.83</v>
      </c>
      <c r="U156" s="13">
        <f t="shared" si="12"/>
        <v>3.3E-3</v>
      </c>
      <c r="V156" s="14">
        <v>89.4</v>
      </c>
    </row>
    <row r="157" spans="1:22" x14ac:dyDescent="0.55000000000000004">
      <c r="A157" s="8">
        <v>21910269601</v>
      </c>
      <c r="B157" s="10" t="s">
        <v>61</v>
      </c>
      <c r="C157" s="9">
        <v>73401</v>
      </c>
      <c r="D157" s="10" t="s">
        <v>306</v>
      </c>
      <c r="E157" s="8">
        <v>801</v>
      </c>
      <c r="F157" s="11" t="s">
        <v>296</v>
      </c>
      <c r="G157" s="10" t="s">
        <v>300</v>
      </c>
      <c r="H157" s="10" t="s">
        <v>307</v>
      </c>
      <c r="I157" s="10">
        <v>25000</v>
      </c>
      <c r="J157" s="48">
        <v>41263</v>
      </c>
      <c r="K157" s="48">
        <v>41284</v>
      </c>
      <c r="L157" s="39">
        <v>4</v>
      </c>
      <c r="M157" s="10" t="s">
        <v>360</v>
      </c>
      <c r="N157" s="10" t="s">
        <v>360</v>
      </c>
      <c r="O157" s="10" t="s">
        <v>360</v>
      </c>
      <c r="P157" s="10" t="s">
        <v>360</v>
      </c>
      <c r="Q157" s="11">
        <v>51.4</v>
      </c>
      <c r="R157" s="11">
        <v>184.2</v>
      </c>
      <c r="S157" s="11">
        <v>95.8</v>
      </c>
      <c r="T157" s="12">
        <f>ROUND(S157/R157,2)</f>
        <v>0.52</v>
      </c>
      <c r="U157" s="13">
        <f t="shared" si="12"/>
        <v>3.5999999999999999E-3</v>
      </c>
      <c r="V157" s="14">
        <v>88</v>
      </c>
    </row>
    <row r="158" spans="1:22" x14ac:dyDescent="0.55000000000000004">
      <c r="A158" s="8">
        <v>21910270101</v>
      </c>
      <c r="B158" s="10" t="s">
        <v>264</v>
      </c>
      <c r="C158" s="9">
        <v>73601</v>
      </c>
      <c r="D158" s="10" t="s">
        <v>306</v>
      </c>
      <c r="E158" s="8">
        <v>570</v>
      </c>
      <c r="F158" s="9" t="s">
        <v>295</v>
      </c>
      <c r="G158" s="10" t="s">
        <v>300</v>
      </c>
      <c r="H158" s="10" t="s">
        <v>307</v>
      </c>
      <c r="I158" s="10">
        <v>25000</v>
      </c>
      <c r="J158" s="48">
        <v>41232</v>
      </c>
      <c r="K158" s="48">
        <v>41253</v>
      </c>
      <c r="L158" s="39">
        <v>3</v>
      </c>
      <c r="M158" s="10" t="s">
        <v>360</v>
      </c>
      <c r="N158" s="10" t="s">
        <v>360</v>
      </c>
      <c r="O158" s="10" t="s">
        <v>360</v>
      </c>
      <c r="P158" s="10" t="s">
        <v>360</v>
      </c>
      <c r="Q158" s="9">
        <v>52.5</v>
      </c>
      <c r="R158" s="11">
        <v>220</v>
      </c>
      <c r="S158" s="11">
        <v>146</v>
      </c>
      <c r="T158" s="12">
        <v>0.66</v>
      </c>
      <c r="U158" s="13">
        <f t="shared" si="12"/>
        <v>4.1999999999999997E-3</v>
      </c>
      <c r="V158" s="14">
        <v>82</v>
      </c>
    </row>
    <row r="159" spans="1:22" x14ac:dyDescent="0.55000000000000004">
      <c r="A159" s="8">
        <v>21910280501</v>
      </c>
      <c r="B159" s="10" t="s">
        <v>201</v>
      </c>
      <c r="C159" s="9">
        <v>80500</v>
      </c>
      <c r="D159" s="10" t="s">
        <v>306</v>
      </c>
      <c r="E159" s="8">
        <v>577</v>
      </c>
      <c r="F159" s="9" t="s">
        <v>295</v>
      </c>
      <c r="G159" s="10" t="s">
        <v>300</v>
      </c>
      <c r="H159" s="10" t="s">
        <v>307</v>
      </c>
      <c r="I159" s="10">
        <v>25000</v>
      </c>
      <c r="J159" s="48">
        <v>41234</v>
      </c>
      <c r="K159" s="48">
        <v>41255</v>
      </c>
      <c r="L159" s="39">
        <v>3</v>
      </c>
      <c r="M159" s="10" t="s">
        <v>360</v>
      </c>
      <c r="N159" s="10" t="s">
        <v>360</v>
      </c>
      <c r="O159" s="10" t="s">
        <v>360</v>
      </c>
      <c r="P159" s="10" t="s">
        <v>360</v>
      </c>
      <c r="Q159" s="11">
        <v>46.2</v>
      </c>
      <c r="R159" s="11">
        <v>260.5</v>
      </c>
      <c r="S159" s="11">
        <v>109.45</v>
      </c>
      <c r="T159" s="12">
        <f t="shared" ref="T159:T164" si="13">ROUND(S159/R159,2)</f>
        <v>0.42</v>
      </c>
      <c r="U159" s="13">
        <f t="shared" si="12"/>
        <v>5.5999999999999999E-3</v>
      </c>
      <c r="V159" s="14">
        <v>90.1</v>
      </c>
    </row>
    <row r="160" spans="1:22" x14ac:dyDescent="0.55000000000000004">
      <c r="A160" s="8">
        <v>21910280601</v>
      </c>
      <c r="B160" s="10" t="s">
        <v>205</v>
      </c>
      <c r="C160" s="9">
        <v>80600</v>
      </c>
      <c r="D160" s="10" t="s">
        <v>306</v>
      </c>
      <c r="E160" s="8">
        <v>580</v>
      </c>
      <c r="F160" s="9" t="s">
        <v>295</v>
      </c>
      <c r="G160" s="10" t="s">
        <v>300</v>
      </c>
      <c r="H160" s="10" t="s">
        <v>307</v>
      </c>
      <c r="I160" s="10">
        <v>25000</v>
      </c>
      <c r="J160" s="48">
        <v>41235</v>
      </c>
      <c r="K160" s="48">
        <v>41256</v>
      </c>
      <c r="L160" s="39">
        <v>3</v>
      </c>
      <c r="M160" s="10" t="s">
        <v>360</v>
      </c>
      <c r="N160" s="10" t="s">
        <v>360</v>
      </c>
      <c r="O160" s="10" t="s">
        <v>360</v>
      </c>
      <c r="P160" s="10" t="s">
        <v>360</v>
      </c>
      <c r="Q160" s="11">
        <v>52.7</v>
      </c>
      <c r="R160" s="11">
        <v>298.10000000000002</v>
      </c>
      <c r="S160" s="11">
        <v>167</v>
      </c>
      <c r="T160" s="12">
        <f t="shared" si="13"/>
        <v>0.56000000000000005</v>
      </c>
      <c r="U160" s="13">
        <f t="shared" si="12"/>
        <v>5.7000000000000002E-3</v>
      </c>
      <c r="V160" s="14">
        <v>88.9</v>
      </c>
    </row>
    <row r="161" spans="1:22" x14ac:dyDescent="0.55000000000000004">
      <c r="A161" s="8">
        <v>21910270501</v>
      </c>
      <c r="B161" s="10" t="s">
        <v>101</v>
      </c>
      <c r="C161" s="9">
        <v>81001</v>
      </c>
      <c r="D161" s="10" t="s">
        <v>306</v>
      </c>
      <c r="E161" s="8">
        <v>573</v>
      </c>
      <c r="F161" s="9" t="s">
        <v>295</v>
      </c>
      <c r="G161" s="10" t="s">
        <v>300</v>
      </c>
      <c r="H161" s="10" t="s">
        <v>307</v>
      </c>
      <c r="I161" s="10">
        <v>25000</v>
      </c>
      <c r="J161" s="48">
        <v>41233</v>
      </c>
      <c r="K161" s="48">
        <v>41254</v>
      </c>
      <c r="L161" s="39">
        <v>3</v>
      </c>
      <c r="M161" s="10" t="s">
        <v>360</v>
      </c>
      <c r="N161" s="10" t="s">
        <v>360</v>
      </c>
      <c r="O161" s="10" t="s">
        <v>360</v>
      </c>
      <c r="P161" s="10" t="s">
        <v>360</v>
      </c>
      <c r="Q161" s="11">
        <v>44.3</v>
      </c>
      <c r="R161" s="11">
        <v>248.3</v>
      </c>
      <c r="S161" s="11">
        <v>203</v>
      </c>
      <c r="T161" s="12">
        <f t="shared" si="13"/>
        <v>0.82</v>
      </c>
      <c r="U161" s="13">
        <f t="shared" si="12"/>
        <v>5.5999999999999999E-3</v>
      </c>
      <c r="V161" s="14">
        <v>90.9</v>
      </c>
    </row>
    <row r="162" spans="1:22" x14ac:dyDescent="0.55000000000000004">
      <c r="A162" s="8">
        <v>21910270201</v>
      </c>
      <c r="B162" s="10" t="s">
        <v>102</v>
      </c>
      <c r="C162" s="9">
        <v>81301</v>
      </c>
      <c r="D162" s="10" t="s">
        <v>306</v>
      </c>
      <c r="E162" s="8">
        <v>566</v>
      </c>
      <c r="F162" s="9" t="s">
        <v>295</v>
      </c>
      <c r="G162" s="10" t="s">
        <v>300</v>
      </c>
      <c r="H162" s="10" t="s">
        <v>307</v>
      </c>
      <c r="I162" s="10">
        <v>25000</v>
      </c>
      <c r="J162" s="48">
        <v>41233</v>
      </c>
      <c r="K162" s="48">
        <v>41254</v>
      </c>
      <c r="L162" s="39">
        <v>3</v>
      </c>
      <c r="M162" s="10" t="s">
        <v>360</v>
      </c>
      <c r="N162" s="10" t="s">
        <v>360</v>
      </c>
      <c r="O162" s="10" t="s">
        <v>360</v>
      </c>
      <c r="P162" s="10" t="s">
        <v>360</v>
      </c>
      <c r="Q162" s="11">
        <v>47.2</v>
      </c>
      <c r="R162" s="11">
        <v>354.2</v>
      </c>
      <c r="S162" s="11">
        <v>170</v>
      </c>
      <c r="T162" s="12">
        <f t="shared" si="13"/>
        <v>0.48</v>
      </c>
      <c r="U162" s="13">
        <f t="shared" si="12"/>
        <v>7.4999999999999997E-3</v>
      </c>
      <c r="V162" s="14">
        <v>89.4</v>
      </c>
    </row>
    <row r="163" spans="1:22" x14ac:dyDescent="0.55000000000000004">
      <c r="A163" s="8">
        <v>21910282201</v>
      </c>
      <c r="B163" s="10" t="s">
        <v>38</v>
      </c>
      <c r="C163" s="9">
        <v>82200</v>
      </c>
      <c r="D163" s="10" t="s">
        <v>306</v>
      </c>
      <c r="E163" s="8">
        <v>927</v>
      </c>
      <c r="F163" s="11" t="s">
        <v>296</v>
      </c>
      <c r="G163" s="10" t="s">
        <v>300</v>
      </c>
      <c r="H163" s="10" t="s">
        <v>307</v>
      </c>
      <c r="I163" s="10">
        <v>25000</v>
      </c>
      <c r="J163" s="48">
        <v>41288</v>
      </c>
      <c r="K163" s="48">
        <v>41309</v>
      </c>
      <c r="L163" s="39">
        <v>5</v>
      </c>
      <c r="M163" s="10" t="s">
        <v>360</v>
      </c>
      <c r="N163" s="10" t="s">
        <v>360</v>
      </c>
      <c r="O163" s="10" t="s">
        <v>360</v>
      </c>
      <c r="P163" s="10" t="s">
        <v>360</v>
      </c>
      <c r="Q163" s="11">
        <v>61.6</v>
      </c>
      <c r="R163" s="11">
        <v>324.10000000000002</v>
      </c>
      <c r="S163" s="11">
        <v>193.35</v>
      </c>
      <c r="T163" s="12">
        <f t="shared" si="13"/>
        <v>0.6</v>
      </c>
      <c r="U163" s="13">
        <f t="shared" si="12"/>
        <v>5.3E-3</v>
      </c>
      <c r="V163" s="14">
        <v>91.6</v>
      </c>
    </row>
    <row r="164" spans="1:22" x14ac:dyDescent="0.55000000000000004">
      <c r="A164" s="8">
        <v>21910270801</v>
      </c>
      <c r="B164" s="10" t="s">
        <v>203</v>
      </c>
      <c r="C164" s="9">
        <v>82201</v>
      </c>
      <c r="D164" s="10" t="s">
        <v>306</v>
      </c>
      <c r="E164" s="8">
        <v>574</v>
      </c>
      <c r="F164" s="9" t="s">
        <v>295</v>
      </c>
      <c r="G164" s="10" t="s">
        <v>300</v>
      </c>
      <c r="H164" s="10" t="s">
        <v>307</v>
      </c>
      <c r="I164" s="10">
        <v>25000</v>
      </c>
      <c r="J164" s="48">
        <v>41234</v>
      </c>
      <c r="K164" s="48">
        <v>41255</v>
      </c>
      <c r="L164" s="39">
        <v>3</v>
      </c>
      <c r="M164" s="10" t="s">
        <v>360</v>
      </c>
      <c r="N164" s="10" t="s">
        <v>360</v>
      </c>
      <c r="O164" s="10" t="s">
        <v>360</v>
      </c>
      <c r="P164" s="10" t="s">
        <v>360</v>
      </c>
      <c r="Q164" s="15">
        <v>57.4</v>
      </c>
      <c r="R164" s="11">
        <v>321.39999999999998</v>
      </c>
      <c r="S164" s="11">
        <v>150.94999999999999</v>
      </c>
      <c r="T164" s="12">
        <f t="shared" si="13"/>
        <v>0.47</v>
      </c>
      <c r="U164" s="13">
        <f t="shared" si="12"/>
        <v>5.5999999999999999E-3</v>
      </c>
      <c r="V164" s="14">
        <v>92.3</v>
      </c>
    </row>
    <row r="165" spans="1:22" x14ac:dyDescent="0.55000000000000004">
      <c r="R165" s="17"/>
      <c r="S165" s="17"/>
      <c r="T165" s="17"/>
    </row>
    <row r="166" spans="1:22" x14ac:dyDescent="0.55000000000000004">
      <c r="A166" s="53" t="s">
        <v>310</v>
      </c>
      <c r="R166" s="17"/>
      <c r="S166" s="17"/>
      <c r="T166" s="17"/>
    </row>
    <row r="167" spans="1:22" ht="16.5" x14ac:dyDescent="0.55000000000000004">
      <c r="A167" s="112" t="s">
        <v>358</v>
      </c>
      <c r="R167" s="17"/>
      <c r="S167" s="17"/>
      <c r="T167" s="17"/>
    </row>
    <row r="168" spans="1:22" ht="16.5" x14ac:dyDescent="0.55000000000000004">
      <c r="A168" s="112" t="s">
        <v>400</v>
      </c>
      <c r="R168" s="17"/>
      <c r="S168" s="17"/>
      <c r="T168" s="17"/>
    </row>
    <row r="169" spans="1:22" ht="16.5" x14ac:dyDescent="0.55000000000000004">
      <c r="A169" s="112" t="s">
        <v>359</v>
      </c>
      <c r="R169" s="17"/>
      <c r="S169" s="17"/>
      <c r="T169" s="17"/>
    </row>
    <row r="170" spans="1:22" x14ac:dyDescent="0.55000000000000004">
      <c r="A170" s="112" t="s">
        <v>381</v>
      </c>
      <c r="R170" s="17"/>
      <c r="S170" s="17"/>
      <c r="T170" s="17"/>
    </row>
    <row r="171" spans="1:22" x14ac:dyDescent="0.55000000000000004">
      <c r="R171" s="17"/>
      <c r="S171" s="17"/>
      <c r="T171" s="17"/>
    </row>
    <row r="172" spans="1:22" x14ac:dyDescent="0.55000000000000004">
      <c r="R172" s="17"/>
      <c r="S172" s="17"/>
      <c r="T172" s="17"/>
    </row>
    <row r="173" spans="1:22" x14ac:dyDescent="0.55000000000000004">
      <c r="R173" s="17"/>
      <c r="S173" s="17"/>
      <c r="T173" s="17"/>
    </row>
    <row r="174" spans="1:22" x14ac:dyDescent="0.55000000000000004">
      <c r="R174" s="17"/>
      <c r="S174" s="17"/>
      <c r="T174" s="17"/>
    </row>
    <row r="175" spans="1:22" x14ac:dyDescent="0.55000000000000004">
      <c r="R175" s="17"/>
      <c r="S175" s="17"/>
      <c r="T175" s="17"/>
    </row>
    <row r="176" spans="1:22" x14ac:dyDescent="0.55000000000000004">
      <c r="R176" s="17"/>
      <c r="S176" s="17"/>
      <c r="T176" s="17"/>
    </row>
    <row r="177" spans="18:20" x14ac:dyDescent="0.55000000000000004">
      <c r="R177" s="17"/>
      <c r="S177" s="17"/>
      <c r="T177" s="17"/>
    </row>
    <row r="178" spans="18:20" x14ac:dyDescent="0.55000000000000004">
      <c r="R178" s="17"/>
      <c r="S178" s="17"/>
      <c r="T178" s="17"/>
    </row>
    <row r="179" spans="18:20" x14ac:dyDescent="0.55000000000000004">
      <c r="R179" s="17"/>
      <c r="S179" s="17"/>
      <c r="T179" s="17"/>
    </row>
    <row r="180" spans="18:20" x14ac:dyDescent="0.55000000000000004">
      <c r="R180" s="17"/>
      <c r="S180" s="17"/>
      <c r="T180" s="17"/>
    </row>
    <row r="181" spans="18:20" x14ac:dyDescent="0.55000000000000004">
      <c r="R181" s="17"/>
      <c r="S181" s="17"/>
      <c r="T181" s="17"/>
    </row>
    <row r="182" spans="18:20" x14ac:dyDescent="0.55000000000000004">
      <c r="R182" s="17"/>
      <c r="S182" s="17"/>
      <c r="T182" s="17"/>
    </row>
    <row r="183" spans="18:20" x14ac:dyDescent="0.55000000000000004">
      <c r="R183" s="17"/>
      <c r="S183" s="17"/>
      <c r="T183" s="17"/>
    </row>
    <row r="184" spans="18:20" x14ac:dyDescent="0.55000000000000004">
      <c r="R184" s="17"/>
      <c r="S184" s="17"/>
      <c r="T184" s="17"/>
    </row>
    <row r="185" spans="18:20" x14ac:dyDescent="0.55000000000000004">
      <c r="R185" s="17"/>
      <c r="S185" s="17"/>
      <c r="T185" s="17"/>
    </row>
    <row r="186" spans="18:20" x14ac:dyDescent="0.55000000000000004">
      <c r="R186" s="17"/>
      <c r="S186" s="17"/>
      <c r="T186" s="17"/>
    </row>
    <row r="187" spans="18:20" x14ac:dyDescent="0.55000000000000004">
      <c r="R187" s="17"/>
      <c r="S187" s="17"/>
      <c r="T187" s="17"/>
    </row>
    <row r="188" spans="18:20" x14ac:dyDescent="0.55000000000000004">
      <c r="R188" s="17"/>
      <c r="S188" s="17"/>
      <c r="T188" s="17"/>
    </row>
    <row r="189" spans="18:20" x14ac:dyDescent="0.55000000000000004">
      <c r="R189" s="17"/>
      <c r="S189" s="17"/>
      <c r="T189" s="17"/>
    </row>
    <row r="190" spans="18:20" x14ac:dyDescent="0.55000000000000004">
      <c r="R190" s="17"/>
      <c r="S190" s="17"/>
      <c r="T190" s="17"/>
    </row>
    <row r="191" spans="18:20" x14ac:dyDescent="0.55000000000000004">
      <c r="R191" s="17"/>
      <c r="S191" s="17"/>
      <c r="T191" s="17"/>
    </row>
    <row r="192" spans="18:20" x14ac:dyDescent="0.55000000000000004">
      <c r="R192" s="17"/>
      <c r="S192" s="17"/>
      <c r="T192" s="17"/>
    </row>
    <row r="193" spans="18:20" x14ac:dyDescent="0.55000000000000004">
      <c r="R193" s="17"/>
      <c r="S193" s="17"/>
      <c r="T193" s="17"/>
    </row>
    <row r="194" spans="18:20" x14ac:dyDescent="0.55000000000000004">
      <c r="R194" s="17"/>
      <c r="S194" s="17"/>
      <c r="T194" s="17"/>
    </row>
    <row r="195" spans="18:20" x14ac:dyDescent="0.55000000000000004">
      <c r="R195" s="17"/>
      <c r="S195" s="17"/>
      <c r="T195" s="17"/>
    </row>
    <row r="196" spans="18:20" x14ac:dyDescent="0.55000000000000004">
      <c r="R196" s="17"/>
      <c r="S196" s="17"/>
      <c r="T196" s="17"/>
    </row>
    <row r="197" spans="18:20" x14ac:dyDescent="0.55000000000000004">
      <c r="R197" s="17"/>
      <c r="S197" s="17"/>
      <c r="T197" s="17"/>
    </row>
    <row r="198" spans="18:20" x14ac:dyDescent="0.55000000000000004">
      <c r="R198" s="17"/>
      <c r="S198" s="17"/>
      <c r="T198" s="17"/>
    </row>
    <row r="199" spans="18:20" x14ac:dyDescent="0.55000000000000004">
      <c r="R199" s="17"/>
      <c r="S199" s="17"/>
      <c r="T199" s="17"/>
    </row>
    <row r="200" spans="18:20" x14ac:dyDescent="0.55000000000000004">
      <c r="R200" s="17"/>
      <c r="S200" s="17"/>
      <c r="T200" s="17"/>
    </row>
    <row r="201" spans="18:20" x14ac:dyDescent="0.55000000000000004">
      <c r="R201" s="17"/>
      <c r="S201" s="17"/>
      <c r="T201" s="17"/>
    </row>
    <row r="202" spans="18:20" x14ac:dyDescent="0.55000000000000004">
      <c r="R202" s="17"/>
      <c r="S202" s="17"/>
      <c r="T202" s="17"/>
    </row>
    <row r="203" spans="18:20" x14ac:dyDescent="0.55000000000000004">
      <c r="R203" s="17"/>
      <c r="S203" s="17"/>
      <c r="T203" s="17"/>
    </row>
    <row r="204" spans="18:20" x14ac:dyDescent="0.55000000000000004">
      <c r="R204" s="17"/>
      <c r="S204" s="17"/>
      <c r="T204" s="17"/>
    </row>
    <row r="205" spans="18:20" x14ac:dyDescent="0.55000000000000004">
      <c r="R205" s="17"/>
      <c r="S205" s="17"/>
      <c r="T205" s="17"/>
    </row>
    <row r="206" spans="18:20" x14ac:dyDescent="0.55000000000000004">
      <c r="R206" s="17"/>
      <c r="S206" s="17"/>
      <c r="T206" s="17"/>
    </row>
    <row r="207" spans="18:20" x14ac:dyDescent="0.55000000000000004">
      <c r="R207" s="17"/>
      <c r="S207" s="17"/>
      <c r="T207" s="17"/>
    </row>
    <row r="208" spans="18:20" x14ac:dyDescent="0.55000000000000004">
      <c r="R208" s="17"/>
      <c r="S208" s="17"/>
      <c r="T208" s="17"/>
    </row>
    <row r="209" spans="18:20" x14ac:dyDescent="0.55000000000000004">
      <c r="R209" s="17"/>
      <c r="S209" s="17"/>
      <c r="T209" s="17"/>
    </row>
    <row r="210" spans="18:20" x14ac:dyDescent="0.55000000000000004">
      <c r="R210" s="17"/>
      <c r="S210" s="17"/>
      <c r="T210" s="17"/>
    </row>
    <row r="211" spans="18:20" x14ac:dyDescent="0.55000000000000004">
      <c r="R211" s="17"/>
      <c r="S211" s="17"/>
      <c r="T211" s="17"/>
    </row>
    <row r="212" spans="18:20" x14ac:dyDescent="0.55000000000000004">
      <c r="R212" s="17"/>
      <c r="S212" s="17"/>
      <c r="T212" s="17"/>
    </row>
    <row r="213" spans="18:20" x14ac:dyDescent="0.55000000000000004">
      <c r="R213" s="17"/>
      <c r="S213" s="17"/>
      <c r="T213" s="17"/>
    </row>
    <row r="214" spans="18:20" x14ac:dyDescent="0.55000000000000004">
      <c r="R214" s="17"/>
      <c r="S214" s="17"/>
      <c r="T214" s="17"/>
    </row>
    <row r="215" spans="18:20" x14ac:dyDescent="0.55000000000000004">
      <c r="R215" s="17"/>
      <c r="S215" s="17"/>
      <c r="T215" s="17"/>
    </row>
    <row r="216" spans="18:20" x14ac:dyDescent="0.55000000000000004">
      <c r="R216" s="17"/>
      <c r="S216" s="17"/>
      <c r="T216" s="17"/>
    </row>
    <row r="217" spans="18:20" x14ac:dyDescent="0.55000000000000004">
      <c r="R217" s="17"/>
      <c r="S217" s="17"/>
      <c r="T217" s="17"/>
    </row>
    <row r="218" spans="18:20" x14ac:dyDescent="0.55000000000000004">
      <c r="R218" s="17"/>
      <c r="S218" s="17"/>
      <c r="T218" s="17"/>
    </row>
    <row r="219" spans="18:20" x14ac:dyDescent="0.55000000000000004">
      <c r="R219" s="17"/>
      <c r="S219" s="17"/>
      <c r="T219" s="17"/>
    </row>
  </sheetData>
  <sortState ref="C2:T219">
    <sortCondition ref="D2:D219" customList="F1 Fem. Veh-Cont,F1 Fem. .05 EE2,F1 Fem. .5 EE2,F1 Fem. 2.5 BPA,F1 Fem. 25.0 BPA,F1 Fem. 250. BPA,F1 Fem. 2500.BPA,F1 Fem. 25000.,F1 Male Veh-Cont,F1 Male .5 EE2,F1 Male .05 EE2,F1 Males2.5 BPA,F1 Male 25.0 BPA,F1 Male 250. BPA,F1 Male 2500.BPA,F1 Male 25"/>
  </sortState>
  <phoneticPr fontId="15" type="noConversion"/>
  <pageMargins left="0.75" right="0.75" top="1" bottom="1" header="0.5" footer="0.5"/>
  <pageSetup orientation="portrait" horizontalDpi="4294967292" verticalDpi="4294967292" r:id="rId1"/>
  <ignoredErrors>
    <ignoredError sqref="B8:B164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:AD219"/>
  <sheetViews>
    <sheetView zoomScaleNormal="100" workbookViewId="0"/>
  </sheetViews>
  <sheetFormatPr defaultColWidth="11" defaultRowHeight="14.4" x14ac:dyDescent="0.55000000000000004"/>
  <cols>
    <col min="1" max="1" width="11" style="2" customWidth="1"/>
    <col min="2" max="2" width="5.5" style="2" bestFit="1" customWidth="1"/>
    <col min="3" max="3" width="5.75" style="2" bestFit="1" customWidth="1"/>
    <col min="4" max="4" width="9.75" style="2" bestFit="1" customWidth="1"/>
    <col min="5" max="5" width="4.59765625" style="2" bestFit="1" customWidth="1"/>
    <col min="6" max="6" width="4.09765625" style="2" bestFit="1" customWidth="1"/>
    <col min="7" max="7" width="6.09765625" style="2" bestFit="1" customWidth="1"/>
    <col min="8" max="8" width="10" style="2" bestFit="1" customWidth="1"/>
    <col min="9" max="9" width="10.34765625" style="2" bestFit="1" customWidth="1"/>
    <col min="10" max="11" width="8.75" style="2" bestFit="1" customWidth="1"/>
    <col min="12" max="12" width="4.5" style="2" bestFit="1" customWidth="1"/>
    <col min="13" max="14" width="11" style="2" bestFit="1" customWidth="1"/>
    <col min="15" max="16" width="12" style="2" bestFit="1" customWidth="1"/>
    <col min="17" max="17" width="9.09765625" style="2" bestFit="1" customWidth="1"/>
    <col min="18" max="18" width="10.59765625" style="7" bestFit="1" customWidth="1"/>
    <col min="19" max="19" width="34.59765625" style="2" bestFit="1" customWidth="1"/>
    <col min="20" max="20" width="25.09765625" style="2" bestFit="1" customWidth="1"/>
    <col min="21" max="21" width="5.25" style="2" bestFit="1" customWidth="1"/>
    <col min="22" max="22" width="20.25" style="2" bestFit="1" customWidth="1"/>
    <col min="23" max="16384" width="11" style="2"/>
  </cols>
  <sheetData>
    <row r="1" spans="1:22" ht="43.5" thickBot="1" x14ac:dyDescent="0.6">
      <c r="A1" s="20" t="s">
        <v>285</v>
      </c>
      <c r="B1" s="20" t="s">
        <v>287</v>
      </c>
      <c r="C1" s="4" t="s">
        <v>286</v>
      </c>
      <c r="D1" s="20" t="s">
        <v>304</v>
      </c>
      <c r="E1" s="20" t="s">
        <v>330</v>
      </c>
      <c r="F1" s="6" t="s">
        <v>356</v>
      </c>
      <c r="G1" s="5" t="s">
        <v>355</v>
      </c>
      <c r="H1" s="5" t="s">
        <v>357</v>
      </c>
      <c r="I1" s="49" t="s">
        <v>305</v>
      </c>
      <c r="J1" s="4" t="s">
        <v>302</v>
      </c>
      <c r="K1" s="4" t="s">
        <v>303</v>
      </c>
      <c r="L1" s="20" t="s">
        <v>293</v>
      </c>
      <c r="M1" s="20" t="s">
        <v>288</v>
      </c>
      <c r="N1" s="20" t="s">
        <v>289</v>
      </c>
      <c r="O1" s="20" t="s">
        <v>290</v>
      </c>
      <c r="P1" s="20" t="s">
        <v>291</v>
      </c>
      <c r="Q1" s="6" t="s">
        <v>362</v>
      </c>
      <c r="R1" s="6" t="s">
        <v>401</v>
      </c>
      <c r="S1" s="20" t="s">
        <v>405</v>
      </c>
      <c r="T1" s="4" t="s">
        <v>399</v>
      </c>
      <c r="U1" s="4" t="s">
        <v>380</v>
      </c>
      <c r="V1" s="4" t="s">
        <v>292</v>
      </c>
    </row>
    <row r="2" spans="1:22" x14ac:dyDescent="0.55000000000000004">
      <c r="A2" s="22">
        <v>21910258901</v>
      </c>
      <c r="B2" s="23" t="s">
        <v>96</v>
      </c>
      <c r="C2" s="2">
        <v>58901</v>
      </c>
      <c r="D2" s="86" t="s">
        <v>306</v>
      </c>
      <c r="E2" s="22">
        <v>9</v>
      </c>
      <c r="F2" s="23" t="s">
        <v>296</v>
      </c>
      <c r="G2" s="23" t="s">
        <v>300</v>
      </c>
      <c r="H2" s="86" t="s">
        <v>309</v>
      </c>
      <c r="I2" s="86">
        <v>0</v>
      </c>
      <c r="J2" s="105">
        <v>41178</v>
      </c>
      <c r="K2" s="105">
        <v>41199</v>
      </c>
      <c r="L2" s="104">
        <v>1</v>
      </c>
      <c r="M2" s="23">
        <v>0</v>
      </c>
      <c r="N2" s="23">
        <v>15</v>
      </c>
      <c r="O2" s="23">
        <v>0</v>
      </c>
      <c r="P2" s="23">
        <v>8</v>
      </c>
      <c r="Q2" s="11">
        <v>51.5</v>
      </c>
      <c r="R2" s="11">
        <v>274.39999999999998</v>
      </c>
      <c r="S2" s="116" t="s">
        <v>411</v>
      </c>
      <c r="T2" s="2" t="s">
        <v>58</v>
      </c>
      <c r="U2" s="31">
        <v>49.9</v>
      </c>
    </row>
    <row r="3" spans="1:22" x14ac:dyDescent="0.55000000000000004">
      <c r="A3" s="22">
        <v>21910259101</v>
      </c>
      <c r="B3" s="23" t="s">
        <v>179</v>
      </c>
      <c r="C3" s="2">
        <v>59101</v>
      </c>
      <c r="D3" s="86" t="s">
        <v>306</v>
      </c>
      <c r="E3" s="22">
        <v>483</v>
      </c>
      <c r="F3" s="23" t="s">
        <v>296</v>
      </c>
      <c r="G3" s="23" t="s">
        <v>300</v>
      </c>
      <c r="H3" s="86" t="s">
        <v>309</v>
      </c>
      <c r="I3" s="86">
        <v>0</v>
      </c>
      <c r="J3" s="105">
        <v>41233</v>
      </c>
      <c r="K3" s="105">
        <v>41254</v>
      </c>
      <c r="L3" s="104">
        <v>3</v>
      </c>
      <c r="M3" s="23" t="s">
        <v>360</v>
      </c>
      <c r="N3" s="23" t="s">
        <v>360</v>
      </c>
      <c r="O3" s="23" t="s">
        <v>360</v>
      </c>
      <c r="P3" s="23" t="s">
        <v>360</v>
      </c>
      <c r="Q3" s="11">
        <v>47.4</v>
      </c>
      <c r="R3" s="11">
        <v>238.4</v>
      </c>
      <c r="S3" s="116" t="s">
        <v>413</v>
      </c>
      <c r="T3" s="2" t="s">
        <v>33</v>
      </c>
      <c r="U3" s="31">
        <v>36.700000000000003</v>
      </c>
    </row>
    <row r="4" spans="1:22" x14ac:dyDescent="0.55000000000000004">
      <c r="A4" s="22">
        <v>21910260701</v>
      </c>
      <c r="B4" s="23" t="s">
        <v>8</v>
      </c>
      <c r="C4" s="2">
        <v>60301</v>
      </c>
      <c r="D4" s="86" t="s">
        <v>306</v>
      </c>
      <c r="E4" s="22">
        <v>855</v>
      </c>
      <c r="F4" s="23" t="s">
        <v>295</v>
      </c>
      <c r="G4" s="23" t="s">
        <v>300</v>
      </c>
      <c r="H4" s="86" t="s">
        <v>309</v>
      </c>
      <c r="I4" s="86">
        <v>0</v>
      </c>
      <c r="J4" s="105">
        <v>41288</v>
      </c>
      <c r="K4" s="105">
        <v>41309</v>
      </c>
      <c r="L4" s="104">
        <v>5</v>
      </c>
      <c r="M4" s="23" t="s">
        <v>360</v>
      </c>
      <c r="N4" s="23" t="s">
        <v>360</v>
      </c>
      <c r="O4" s="23" t="s">
        <v>360</v>
      </c>
      <c r="P4" s="23" t="s">
        <v>360</v>
      </c>
      <c r="Q4" s="11">
        <v>52.4</v>
      </c>
      <c r="R4" s="11">
        <v>260.89999999999998</v>
      </c>
      <c r="S4" s="116" t="s">
        <v>520</v>
      </c>
      <c r="T4" s="2" t="s">
        <v>70</v>
      </c>
      <c r="U4" s="31">
        <v>24.6</v>
      </c>
    </row>
    <row r="5" spans="1:22" x14ac:dyDescent="0.55000000000000004">
      <c r="A5" s="22">
        <v>21910260101</v>
      </c>
      <c r="B5" s="23" t="s">
        <v>259</v>
      </c>
      <c r="C5" s="2">
        <v>61501</v>
      </c>
      <c r="D5" s="86" t="s">
        <v>306</v>
      </c>
      <c r="E5" s="22">
        <v>495</v>
      </c>
      <c r="F5" s="23" t="s">
        <v>295</v>
      </c>
      <c r="G5" s="23" t="s">
        <v>300</v>
      </c>
      <c r="H5" s="86" t="s">
        <v>309</v>
      </c>
      <c r="I5" s="86">
        <v>0</v>
      </c>
      <c r="J5" s="105">
        <v>41232</v>
      </c>
      <c r="K5" s="105">
        <v>41253</v>
      </c>
      <c r="L5" s="104">
        <v>3</v>
      </c>
      <c r="M5" s="23" t="s">
        <v>360</v>
      </c>
      <c r="N5" s="23" t="s">
        <v>360</v>
      </c>
      <c r="O5" s="23" t="s">
        <v>360</v>
      </c>
      <c r="P5" s="23" t="s">
        <v>360</v>
      </c>
      <c r="Q5" s="9">
        <v>42.8</v>
      </c>
      <c r="R5" s="11">
        <v>225.3</v>
      </c>
      <c r="S5" s="116" t="s">
        <v>413</v>
      </c>
      <c r="T5" s="2" t="s">
        <v>277</v>
      </c>
      <c r="U5" s="2">
        <v>33.9</v>
      </c>
    </row>
    <row r="6" spans="1:22" x14ac:dyDescent="0.55000000000000004">
      <c r="A6" s="22">
        <v>21910260801</v>
      </c>
      <c r="B6" s="23" t="s">
        <v>40</v>
      </c>
      <c r="C6" s="2">
        <v>61701</v>
      </c>
      <c r="D6" s="86" t="s">
        <v>306</v>
      </c>
      <c r="E6" s="22">
        <v>843</v>
      </c>
      <c r="F6" s="23" t="s">
        <v>295</v>
      </c>
      <c r="G6" s="23" t="s">
        <v>300</v>
      </c>
      <c r="H6" s="86" t="s">
        <v>309</v>
      </c>
      <c r="I6" s="86">
        <v>0</v>
      </c>
      <c r="J6" s="105">
        <v>41289</v>
      </c>
      <c r="K6" s="105">
        <v>41310</v>
      </c>
      <c r="L6" s="104">
        <v>5</v>
      </c>
      <c r="M6" s="23" t="s">
        <v>360</v>
      </c>
      <c r="N6" s="23" t="s">
        <v>360</v>
      </c>
      <c r="O6" s="23" t="s">
        <v>360</v>
      </c>
      <c r="P6" s="23" t="s">
        <v>360</v>
      </c>
      <c r="Q6" s="11">
        <v>48.4</v>
      </c>
      <c r="R6" s="11">
        <v>259.3</v>
      </c>
      <c r="S6" s="116" t="s">
        <v>520</v>
      </c>
      <c r="T6" s="2" t="s">
        <v>64</v>
      </c>
      <c r="U6" s="31">
        <v>19.899999999999999</v>
      </c>
    </row>
    <row r="7" spans="1:22" x14ac:dyDescent="0.55000000000000004">
      <c r="A7" s="22">
        <v>21910260501</v>
      </c>
      <c r="B7" s="23" t="s">
        <v>244</v>
      </c>
      <c r="C7" s="2">
        <v>63401</v>
      </c>
      <c r="D7" s="86" t="s">
        <v>306</v>
      </c>
      <c r="E7" s="22">
        <v>726</v>
      </c>
      <c r="F7" s="23" t="s">
        <v>295</v>
      </c>
      <c r="G7" s="23" t="s">
        <v>300</v>
      </c>
      <c r="H7" s="86" t="s">
        <v>309</v>
      </c>
      <c r="I7" s="86">
        <v>0</v>
      </c>
      <c r="J7" s="105">
        <v>41264</v>
      </c>
      <c r="K7" s="105">
        <v>41285</v>
      </c>
      <c r="L7" s="104">
        <v>4</v>
      </c>
      <c r="M7" s="23" t="s">
        <v>360</v>
      </c>
      <c r="N7" s="23" t="s">
        <v>360</v>
      </c>
      <c r="O7" s="23" t="s">
        <v>360</v>
      </c>
      <c r="P7" s="23" t="s">
        <v>360</v>
      </c>
      <c r="Q7" s="11">
        <v>51</v>
      </c>
      <c r="R7" s="11">
        <v>229.1</v>
      </c>
      <c r="S7" s="116" t="s">
        <v>521</v>
      </c>
      <c r="T7" s="2" t="s">
        <v>20</v>
      </c>
      <c r="U7" s="31">
        <v>34.200000000000003</v>
      </c>
    </row>
    <row r="8" spans="1:22" x14ac:dyDescent="0.55000000000000004">
      <c r="A8" s="22">
        <v>21910260301</v>
      </c>
      <c r="B8" s="23" t="s">
        <v>98</v>
      </c>
      <c r="C8" s="2">
        <v>64001</v>
      </c>
      <c r="D8" s="86" t="s">
        <v>306</v>
      </c>
      <c r="E8" s="22">
        <v>490</v>
      </c>
      <c r="F8" s="23" t="s">
        <v>295</v>
      </c>
      <c r="G8" s="23" t="s">
        <v>300</v>
      </c>
      <c r="H8" s="86" t="s">
        <v>309</v>
      </c>
      <c r="I8" s="86">
        <v>0</v>
      </c>
      <c r="J8" s="105">
        <v>41234</v>
      </c>
      <c r="K8" s="105">
        <v>41255</v>
      </c>
      <c r="L8" s="104">
        <v>3</v>
      </c>
      <c r="M8" s="23" t="s">
        <v>360</v>
      </c>
      <c r="N8" s="23" t="s">
        <v>360</v>
      </c>
      <c r="O8" s="23" t="s">
        <v>360</v>
      </c>
      <c r="P8" s="23" t="s">
        <v>360</v>
      </c>
      <c r="Q8" s="11">
        <v>51.7</v>
      </c>
      <c r="R8" s="11">
        <v>239.6</v>
      </c>
      <c r="S8" s="116" t="s">
        <v>413</v>
      </c>
      <c r="T8" s="2" t="s">
        <v>162</v>
      </c>
      <c r="U8" s="31">
        <v>33.799999999999997</v>
      </c>
    </row>
    <row r="9" spans="1:22" x14ac:dyDescent="0.55000000000000004">
      <c r="A9" s="22">
        <v>21910260201</v>
      </c>
      <c r="B9" s="23" t="s">
        <v>183</v>
      </c>
      <c r="C9" s="2">
        <v>64801</v>
      </c>
      <c r="D9" s="86" t="s">
        <v>306</v>
      </c>
      <c r="E9" s="22">
        <v>493</v>
      </c>
      <c r="F9" s="23" t="s">
        <v>295</v>
      </c>
      <c r="G9" s="23" t="s">
        <v>300</v>
      </c>
      <c r="H9" s="86" t="s">
        <v>309</v>
      </c>
      <c r="I9" s="86">
        <v>0</v>
      </c>
      <c r="J9" s="105">
        <v>41233</v>
      </c>
      <c r="K9" s="105">
        <v>41254</v>
      </c>
      <c r="L9" s="104">
        <v>3</v>
      </c>
      <c r="M9" s="23" t="s">
        <v>360</v>
      </c>
      <c r="N9" s="23" t="s">
        <v>360</v>
      </c>
      <c r="O9" s="23" t="s">
        <v>360</v>
      </c>
      <c r="P9" s="23" t="s">
        <v>360</v>
      </c>
      <c r="Q9" s="11">
        <v>43.9</v>
      </c>
      <c r="R9" s="11">
        <v>202.6</v>
      </c>
      <c r="S9" s="116" t="s">
        <v>413</v>
      </c>
      <c r="T9" s="2" t="s">
        <v>193</v>
      </c>
      <c r="U9" s="31">
        <v>52.5</v>
      </c>
    </row>
    <row r="10" spans="1:22" x14ac:dyDescent="0.55000000000000004">
      <c r="A10" s="22">
        <v>21910259501</v>
      </c>
      <c r="B10" s="23" t="s">
        <v>35</v>
      </c>
      <c r="C10" s="2">
        <v>66201</v>
      </c>
      <c r="D10" s="86" t="s">
        <v>306</v>
      </c>
      <c r="E10" s="22">
        <v>849</v>
      </c>
      <c r="F10" s="23" t="s">
        <v>296</v>
      </c>
      <c r="G10" s="23" t="s">
        <v>300</v>
      </c>
      <c r="H10" s="86" t="s">
        <v>309</v>
      </c>
      <c r="I10" s="86">
        <v>0</v>
      </c>
      <c r="J10" s="105">
        <v>41289</v>
      </c>
      <c r="K10" s="105">
        <v>41310</v>
      </c>
      <c r="L10" s="104">
        <v>5</v>
      </c>
      <c r="M10" s="23" t="s">
        <v>360</v>
      </c>
      <c r="N10" s="23" t="s">
        <v>360</v>
      </c>
      <c r="O10" s="23" t="s">
        <v>360</v>
      </c>
      <c r="P10" s="23" t="s">
        <v>360</v>
      </c>
      <c r="Q10" s="11">
        <v>52.1</v>
      </c>
      <c r="R10" s="11">
        <v>341.9</v>
      </c>
      <c r="S10" s="116" t="s">
        <v>520</v>
      </c>
      <c r="T10" s="2" t="s">
        <v>208</v>
      </c>
      <c r="U10" s="31">
        <v>13.7</v>
      </c>
    </row>
    <row r="11" spans="1:22" x14ac:dyDescent="0.55000000000000004">
      <c r="A11" s="22">
        <v>21910260601</v>
      </c>
      <c r="B11" s="23" t="s">
        <v>27</v>
      </c>
      <c r="C11" s="2">
        <v>66501</v>
      </c>
      <c r="D11" s="86" t="s">
        <v>306</v>
      </c>
      <c r="E11" s="22">
        <v>852</v>
      </c>
      <c r="F11" s="23" t="s">
        <v>295</v>
      </c>
      <c r="G11" s="23" t="s">
        <v>300</v>
      </c>
      <c r="H11" s="86" t="s">
        <v>309</v>
      </c>
      <c r="I11" s="86">
        <v>0</v>
      </c>
      <c r="J11" s="105">
        <v>41288</v>
      </c>
      <c r="K11" s="105">
        <v>41309</v>
      </c>
      <c r="L11" s="104">
        <v>5</v>
      </c>
      <c r="M11" s="23" t="s">
        <v>360</v>
      </c>
      <c r="N11" s="23" t="s">
        <v>360</v>
      </c>
      <c r="O11" s="23" t="s">
        <v>360</v>
      </c>
      <c r="P11" s="23" t="s">
        <v>360</v>
      </c>
      <c r="Q11" s="11">
        <v>50.2</v>
      </c>
      <c r="R11" s="11">
        <v>251.8</v>
      </c>
      <c r="S11" s="116" t="s">
        <v>520</v>
      </c>
      <c r="T11" s="2" t="s">
        <v>88</v>
      </c>
      <c r="U11" s="31">
        <v>25.5</v>
      </c>
    </row>
    <row r="12" spans="1:22" x14ac:dyDescent="0.55000000000000004">
      <c r="A12" s="22">
        <v>21910260401</v>
      </c>
      <c r="B12" s="23" t="s">
        <v>204</v>
      </c>
      <c r="C12" s="2">
        <v>69501</v>
      </c>
      <c r="D12" s="86" t="s">
        <v>306</v>
      </c>
      <c r="E12" s="22">
        <v>487</v>
      </c>
      <c r="F12" s="23" t="s">
        <v>295</v>
      </c>
      <c r="G12" s="23" t="s">
        <v>300</v>
      </c>
      <c r="H12" s="86" t="s">
        <v>309</v>
      </c>
      <c r="I12" s="86">
        <v>0</v>
      </c>
      <c r="J12" s="105">
        <v>41235</v>
      </c>
      <c r="K12" s="105">
        <v>41256</v>
      </c>
      <c r="L12" s="104">
        <v>3</v>
      </c>
      <c r="M12" s="23" t="s">
        <v>360</v>
      </c>
      <c r="N12" s="23" t="s">
        <v>360</v>
      </c>
      <c r="O12" s="23" t="s">
        <v>360</v>
      </c>
      <c r="P12" s="23" t="s">
        <v>360</v>
      </c>
      <c r="Q12" s="11">
        <v>42.8</v>
      </c>
      <c r="R12" s="11">
        <v>261.10000000000002</v>
      </c>
      <c r="S12" s="116" t="s">
        <v>413</v>
      </c>
      <c r="T12" s="2" t="s">
        <v>126</v>
      </c>
      <c r="U12" s="31">
        <v>20</v>
      </c>
    </row>
    <row r="13" spans="1:22" x14ac:dyDescent="0.55000000000000004">
      <c r="A13" s="22">
        <v>21910259401</v>
      </c>
      <c r="B13" s="23" t="s">
        <v>155</v>
      </c>
      <c r="C13" s="2">
        <v>70301</v>
      </c>
      <c r="D13" s="86" t="s">
        <v>306</v>
      </c>
      <c r="E13" s="22">
        <v>842</v>
      </c>
      <c r="F13" s="23" t="s">
        <v>296</v>
      </c>
      <c r="G13" s="23" t="s">
        <v>300</v>
      </c>
      <c r="H13" s="86" t="s">
        <v>309</v>
      </c>
      <c r="I13" s="86">
        <v>0</v>
      </c>
      <c r="J13" s="105">
        <v>41289</v>
      </c>
      <c r="K13" s="105">
        <v>41310</v>
      </c>
      <c r="L13" s="104">
        <v>5</v>
      </c>
      <c r="M13" s="23" t="s">
        <v>360</v>
      </c>
      <c r="N13" s="23" t="s">
        <v>360</v>
      </c>
      <c r="O13" s="23" t="s">
        <v>360</v>
      </c>
      <c r="P13" s="23" t="s">
        <v>360</v>
      </c>
      <c r="Q13" s="11">
        <v>58.6</v>
      </c>
      <c r="R13" s="11">
        <v>340.4</v>
      </c>
      <c r="S13" s="116" t="s">
        <v>520</v>
      </c>
      <c r="T13" s="2" t="s">
        <v>21</v>
      </c>
      <c r="U13" s="31">
        <v>11.3</v>
      </c>
    </row>
    <row r="14" spans="1:22" x14ac:dyDescent="0.55000000000000004">
      <c r="A14" s="22">
        <v>21910259801</v>
      </c>
      <c r="B14" s="23" t="s">
        <v>178</v>
      </c>
      <c r="C14" s="2">
        <v>70401</v>
      </c>
      <c r="D14" s="86" t="s">
        <v>306</v>
      </c>
      <c r="E14" s="22">
        <v>853</v>
      </c>
      <c r="F14" s="23" t="s">
        <v>296</v>
      </c>
      <c r="G14" s="23" t="s">
        <v>300</v>
      </c>
      <c r="H14" s="86" t="s">
        <v>309</v>
      </c>
      <c r="I14" s="86">
        <v>0</v>
      </c>
      <c r="J14" s="105">
        <v>41290</v>
      </c>
      <c r="K14" s="105">
        <v>41311</v>
      </c>
      <c r="L14" s="104">
        <v>5</v>
      </c>
      <c r="M14" s="23" t="s">
        <v>360</v>
      </c>
      <c r="N14" s="23" t="s">
        <v>360</v>
      </c>
      <c r="O14" s="23" t="s">
        <v>360</v>
      </c>
      <c r="P14" s="23" t="s">
        <v>360</v>
      </c>
      <c r="Q14" s="11">
        <v>54.5</v>
      </c>
      <c r="R14" s="11">
        <v>416.3</v>
      </c>
      <c r="S14" s="116" t="s">
        <v>520</v>
      </c>
      <c r="T14" s="2" t="s">
        <v>241</v>
      </c>
      <c r="U14" s="31">
        <v>19.8</v>
      </c>
    </row>
    <row r="15" spans="1:22" x14ac:dyDescent="0.55000000000000004">
      <c r="A15" s="22">
        <v>21910259001</v>
      </c>
      <c r="B15" s="23" t="s">
        <v>15</v>
      </c>
      <c r="C15" s="2">
        <v>72501</v>
      </c>
      <c r="D15" s="86" t="s">
        <v>306</v>
      </c>
      <c r="E15" s="22">
        <v>494</v>
      </c>
      <c r="F15" s="23" t="s">
        <v>296</v>
      </c>
      <c r="G15" s="23" t="s">
        <v>300</v>
      </c>
      <c r="H15" s="86" t="s">
        <v>309</v>
      </c>
      <c r="I15" s="86">
        <v>0</v>
      </c>
      <c r="J15" s="105">
        <v>41232</v>
      </c>
      <c r="K15" s="105">
        <v>41253</v>
      </c>
      <c r="L15" s="104">
        <v>3</v>
      </c>
      <c r="M15" s="23" t="s">
        <v>360</v>
      </c>
      <c r="N15" s="23" t="s">
        <v>360</v>
      </c>
      <c r="O15" s="23" t="s">
        <v>360</v>
      </c>
      <c r="P15" s="23" t="s">
        <v>360</v>
      </c>
      <c r="Q15" s="11">
        <v>51.2</v>
      </c>
      <c r="R15" s="11">
        <v>217</v>
      </c>
      <c r="S15" s="116" t="s">
        <v>413</v>
      </c>
      <c r="T15" s="2" t="s">
        <v>223</v>
      </c>
      <c r="U15" s="31">
        <v>40.5</v>
      </c>
    </row>
    <row r="16" spans="1:22" x14ac:dyDescent="0.55000000000000004">
      <c r="A16" s="22">
        <v>21910259701</v>
      </c>
      <c r="B16" s="23" t="s">
        <v>118</v>
      </c>
      <c r="C16" s="2">
        <v>73501</v>
      </c>
      <c r="D16" s="86" t="s">
        <v>306</v>
      </c>
      <c r="E16" s="22">
        <v>846</v>
      </c>
      <c r="F16" s="23" t="s">
        <v>296</v>
      </c>
      <c r="G16" s="23" t="s">
        <v>300</v>
      </c>
      <c r="H16" s="86" t="s">
        <v>309</v>
      </c>
      <c r="I16" s="86">
        <v>0</v>
      </c>
      <c r="J16" s="105">
        <v>41290</v>
      </c>
      <c r="K16" s="105">
        <v>41311</v>
      </c>
      <c r="L16" s="104">
        <v>5</v>
      </c>
      <c r="M16" s="23" t="s">
        <v>360</v>
      </c>
      <c r="N16" s="23" t="s">
        <v>360</v>
      </c>
      <c r="O16" s="23" t="s">
        <v>360</v>
      </c>
      <c r="P16" s="23" t="s">
        <v>360</v>
      </c>
      <c r="Q16" s="11">
        <v>45.6</v>
      </c>
      <c r="R16" s="11">
        <v>312.10000000000002</v>
      </c>
      <c r="S16" s="116" t="s">
        <v>520</v>
      </c>
      <c r="T16" s="2" t="s">
        <v>242</v>
      </c>
      <c r="U16" s="31">
        <v>15.2</v>
      </c>
    </row>
    <row r="17" spans="1:21" x14ac:dyDescent="0.55000000000000004">
      <c r="A17" s="22">
        <v>21910259901</v>
      </c>
      <c r="B17" s="23" t="s">
        <v>265</v>
      </c>
      <c r="C17" s="2">
        <v>73801</v>
      </c>
      <c r="D17" s="86" t="s">
        <v>306</v>
      </c>
      <c r="E17" s="22">
        <v>492</v>
      </c>
      <c r="F17" s="23" t="s">
        <v>295</v>
      </c>
      <c r="G17" s="23" t="s">
        <v>300</v>
      </c>
      <c r="H17" s="86" t="s">
        <v>309</v>
      </c>
      <c r="I17" s="86">
        <v>0</v>
      </c>
      <c r="J17" s="105">
        <v>41232</v>
      </c>
      <c r="K17" s="105">
        <v>41253</v>
      </c>
      <c r="L17" s="104">
        <v>3</v>
      </c>
      <c r="M17" s="23" t="s">
        <v>360</v>
      </c>
      <c r="N17" s="23" t="s">
        <v>360</v>
      </c>
      <c r="O17" s="23" t="s">
        <v>360</v>
      </c>
      <c r="P17" s="23" t="s">
        <v>360</v>
      </c>
      <c r="Q17" s="9">
        <v>48.5</v>
      </c>
      <c r="R17" s="11">
        <v>219.6</v>
      </c>
      <c r="S17" s="116" t="s">
        <v>413</v>
      </c>
      <c r="T17" s="2" t="s">
        <v>283</v>
      </c>
      <c r="U17" s="2">
        <v>35.4</v>
      </c>
    </row>
    <row r="18" spans="1:21" x14ac:dyDescent="0.55000000000000004">
      <c r="A18" s="22">
        <v>21910259301</v>
      </c>
      <c r="B18" s="23" t="s">
        <v>30</v>
      </c>
      <c r="C18" s="2">
        <v>74201</v>
      </c>
      <c r="D18" s="86" t="s">
        <v>306</v>
      </c>
      <c r="E18" s="22">
        <v>851</v>
      </c>
      <c r="F18" s="23" t="s">
        <v>296</v>
      </c>
      <c r="G18" s="23" t="s">
        <v>300</v>
      </c>
      <c r="H18" s="86" t="s">
        <v>309</v>
      </c>
      <c r="I18" s="86">
        <v>0</v>
      </c>
      <c r="J18" s="105">
        <v>41288</v>
      </c>
      <c r="K18" s="105">
        <v>41309</v>
      </c>
      <c r="L18" s="104">
        <v>5</v>
      </c>
      <c r="M18" s="23" t="s">
        <v>360</v>
      </c>
      <c r="N18" s="23" t="s">
        <v>360</v>
      </c>
      <c r="O18" s="23" t="s">
        <v>360</v>
      </c>
      <c r="P18" s="23" t="s">
        <v>360</v>
      </c>
      <c r="Q18" s="11">
        <v>62.4</v>
      </c>
      <c r="R18" s="11">
        <v>328.8</v>
      </c>
      <c r="S18" s="116" t="s">
        <v>520</v>
      </c>
      <c r="T18" s="2" t="s">
        <v>109</v>
      </c>
      <c r="U18" s="31">
        <v>18.5</v>
      </c>
    </row>
    <row r="19" spans="1:21" x14ac:dyDescent="0.55000000000000004">
      <c r="A19" s="22">
        <v>21910260001</v>
      </c>
      <c r="B19" s="23" t="s">
        <v>17</v>
      </c>
      <c r="C19" s="2">
        <v>80701</v>
      </c>
      <c r="D19" s="86" t="s">
        <v>306</v>
      </c>
      <c r="E19" s="22">
        <v>494</v>
      </c>
      <c r="F19" s="23" t="s">
        <v>295</v>
      </c>
      <c r="G19" s="23" t="s">
        <v>300</v>
      </c>
      <c r="H19" s="86" t="s">
        <v>309</v>
      </c>
      <c r="I19" s="86">
        <v>0</v>
      </c>
      <c r="J19" s="105">
        <v>41232</v>
      </c>
      <c r="K19" s="105">
        <v>41253</v>
      </c>
      <c r="L19" s="104">
        <v>3</v>
      </c>
      <c r="M19" s="23" t="s">
        <v>360</v>
      </c>
      <c r="N19" s="23" t="s">
        <v>360</v>
      </c>
      <c r="O19" s="23" t="s">
        <v>360</v>
      </c>
      <c r="P19" s="23" t="s">
        <v>360</v>
      </c>
      <c r="Q19" s="11">
        <v>45.8</v>
      </c>
      <c r="R19" s="11">
        <v>232.5</v>
      </c>
      <c r="S19" s="116" t="s">
        <v>413</v>
      </c>
      <c r="T19" s="2" t="s">
        <v>32</v>
      </c>
      <c r="U19" s="31">
        <v>29</v>
      </c>
    </row>
    <row r="20" spans="1:21" x14ac:dyDescent="0.55000000000000004">
      <c r="A20" s="22">
        <v>21910259201</v>
      </c>
      <c r="B20" s="23" t="s">
        <v>103</v>
      </c>
      <c r="C20" s="2">
        <v>81501</v>
      </c>
      <c r="D20" s="86" t="s">
        <v>306</v>
      </c>
      <c r="E20" s="22">
        <v>493</v>
      </c>
      <c r="F20" s="23" t="s">
        <v>296</v>
      </c>
      <c r="G20" s="23" t="s">
        <v>300</v>
      </c>
      <c r="H20" s="86" t="s">
        <v>309</v>
      </c>
      <c r="I20" s="86">
        <v>0</v>
      </c>
      <c r="J20" s="105">
        <v>41233</v>
      </c>
      <c r="K20" s="105">
        <v>41254</v>
      </c>
      <c r="L20" s="104">
        <v>3</v>
      </c>
      <c r="M20" s="23" t="s">
        <v>360</v>
      </c>
      <c r="N20" s="23" t="s">
        <v>360</v>
      </c>
      <c r="O20" s="23" t="s">
        <v>360</v>
      </c>
      <c r="P20" s="23" t="s">
        <v>360</v>
      </c>
      <c r="Q20" s="11">
        <v>30.3</v>
      </c>
      <c r="R20" s="11">
        <v>174.7</v>
      </c>
      <c r="S20" s="116" t="s">
        <v>413</v>
      </c>
      <c r="T20" s="2" t="s">
        <v>148</v>
      </c>
      <c r="U20" s="31">
        <v>51.3</v>
      </c>
    </row>
    <row r="21" spans="1:21" x14ac:dyDescent="0.55000000000000004">
      <c r="A21" s="22">
        <v>21910259601</v>
      </c>
      <c r="B21" s="23" t="s">
        <v>173</v>
      </c>
      <c r="C21" s="2">
        <v>82301</v>
      </c>
      <c r="D21" s="86" t="s">
        <v>306</v>
      </c>
      <c r="E21" s="22">
        <v>850</v>
      </c>
      <c r="F21" s="23" t="s">
        <v>296</v>
      </c>
      <c r="G21" s="23" t="s">
        <v>300</v>
      </c>
      <c r="H21" s="86" t="s">
        <v>309</v>
      </c>
      <c r="I21" s="86">
        <v>0</v>
      </c>
      <c r="J21" s="105">
        <v>41289</v>
      </c>
      <c r="K21" s="105">
        <v>41310</v>
      </c>
      <c r="L21" s="104">
        <v>5</v>
      </c>
      <c r="M21" s="23" t="s">
        <v>360</v>
      </c>
      <c r="N21" s="23" t="s">
        <v>360</v>
      </c>
      <c r="O21" s="23" t="s">
        <v>360</v>
      </c>
      <c r="P21" s="23" t="s">
        <v>360</v>
      </c>
      <c r="Q21" s="76">
        <v>35.1</v>
      </c>
      <c r="R21" s="11">
        <v>136.80000000000001</v>
      </c>
      <c r="S21" s="116" t="s">
        <v>520</v>
      </c>
      <c r="T21" s="2" t="s">
        <v>236</v>
      </c>
      <c r="U21" s="31">
        <v>32</v>
      </c>
    </row>
    <row r="22" spans="1:21" x14ac:dyDescent="0.55000000000000004">
      <c r="A22" s="22">
        <v>21910272201</v>
      </c>
      <c r="B22" s="23" t="s">
        <v>105</v>
      </c>
      <c r="C22" s="2">
        <v>59701</v>
      </c>
      <c r="D22" s="86" t="s">
        <v>306</v>
      </c>
      <c r="E22" s="22">
        <v>585</v>
      </c>
      <c r="F22" s="23" t="s">
        <v>295</v>
      </c>
      <c r="G22" s="23" t="s">
        <v>300</v>
      </c>
      <c r="H22" s="86" t="s">
        <v>308</v>
      </c>
      <c r="I22" s="86">
        <v>0.05</v>
      </c>
      <c r="J22" s="105">
        <v>41234</v>
      </c>
      <c r="K22" s="105">
        <v>41255</v>
      </c>
      <c r="L22" s="104">
        <v>3</v>
      </c>
      <c r="M22" s="23" t="s">
        <v>360</v>
      </c>
      <c r="N22" s="23" t="s">
        <v>360</v>
      </c>
      <c r="O22" s="23" t="s">
        <v>360</v>
      </c>
      <c r="P22" s="23" t="s">
        <v>360</v>
      </c>
      <c r="Q22" s="11">
        <v>34.4</v>
      </c>
      <c r="R22" s="11">
        <v>239</v>
      </c>
      <c r="S22" s="116" t="s">
        <v>413</v>
      </c>
      <c r="T22" s="2" t="s">
        <v>160</v>
      </c>
      <c r="U22" s="31">
        <v>33.1</v>
      </c>
    </row>
    <row r="23" spans="1:21" x14ac:dyDescent="0.55000000000000004">
      <c r="A23" s="22">
        <v>21910271601</v>
      </c>
      <c r="B23" s="23" t="s">
        <v>227</v>
      </c>
      <c r="C23" s="2">
        <v>61201</v>
      </c>
      <c r="D23" s="86" t="s">
        <v>306</v>
      </c>
      <c r="E23" s="22">
        <v>820</v>
      </c>
      <c r="F23" s="23" t="s">
        <v>296</v>
      </c>
      <c r="G23" s="23" t="s">
        <v>300</v>
      </c>
      <c r="H23" s="86" t="s">
        <v>308</v>
      </c>
      <c r="I23" s="86">
        <v>0.05</v>
      </c>
      <c r="J23" s="105">
        <v>41263</v>
      </c>
      <c r="K23" s="105">
        <v>41284</v>
      </c>
      <c r="L23" s="104">
        <v>4</v>
      </c>
      <c r="M23" s="23" t="s">
        <v>360</v>
      </c>
      <c r="N23" s="23" t="s">
        <v>360</v>
      </c>
      <c r="O23" s="23" t="s">
        <v>360</v>
      </c>
      <c r="P23" s="23" t="s">
        <v>360</v>
      </c>
      <c r="Q23" s="11">
        <v>52.4</v>
      </c>
      <c r="R23" s="11">
        <v>390</v>
      </c>
      <c r="S23" s="116" t="s">
        <v>521</v>
      </c>
      <c r="T23" s="2" t="s">
        <v>65</v>
      </c>
      <c r="U23" s="31">
        <v>33.700000000000003</v>
      </c>
    </row>
    <row r="24" spans="1:21" x14ac:dyDescent="0.55000000000000004">
      <c r="A24" s="22">
        <v>21910272001</v>
      </c>
      <c r="B24" s="23" t="s">
        <v>219</v>
      </c>
      <c r="C24" s="2">
        <v>63901</v>
      </c>
      <c r="D24" s="86" t="s">
        <v>306</v>
      </c>
      <c r="E24" s="22">
        <v>349</v>
      </c>
      <c r="F24" s="23" t="s">
        <v>295</v>
      </c>
      <c r="G24" s="23" t="s">
        <v>300</v>
      </c>
      <c r="H24" s="86" t="s">
        <v>308</v>
      </c>
      <c r="I24" s="86">
        <v>0.05</v>
      </c>
      <c r="J24" s="105">
        <v>41207</v>
      </c>
      <c r="K24" s="105">
        <v>41228</v>
      </c>
      <c r="L24" s="104">
        <v>2</v>
      </c>
      <c r="M24" s="23" t="s">
        <v>360</v>
      </c>
      <c r="N24" s="23" t="s">
        <v>360</v>
      </c>
      <c r="O24" s="23" t="s">
        <v>360</v>
      </c>
      <c r="P24" s="23" t="s">
        <v>360</v>
      </c>
      <c r="Q24" s="11">
        <v>42.4</v>
      </c>
      <c r="R24" s="11">
        <v>202.3</v>
      </c>
      <c r="S24" s="116" t="s">
        <v>522</v>
      </c>
      <c r="T24" s="2" t="s">
        <v>53</v>
      </c>
      <c r="U24" s="31">
        <v>2.37</v>
      </c>
    </row>
    <row r="25" spans="1:21" x14ac:dyDescent="0.55000000000000004">
      <c r="A25" s="22">
        <v>21910272601</v>
      </c>
      <c r="B25" s="23" t="s">
        <v>26</v>
      </c>
      <c r="C25" s="2">
        <v>65601</v>
      </c>
      <c r="D25" s="86" t="s">
        <v>306</v>
      </c>
      <c r="E25" s="22">
        <v>938</v>
      </c>
      <c r="F25" s="23" t="s">
        <v>295</v>
      </c>
      <c r="G25" s="23" t="s">
        <v>300</v>
      </c>
      <c r="H25" s="86" t="s">
        <v>308</v>
      </c>
      <c r="I25" s="86">
        <v>0.05</v>
      </c>
      <c r="J25" s="105">
        <v>41288</v>
      </c>
      <c r="K25" s="105">
        <v>41309</v>
      </c>
      <c r="L25" s="104">
        <v>5</v>
      </c>
      <c r="M25" s="23" t="s">
        <v>360</v>
      </c>
      <c r="N25" s="23" t="s">
        <v>360</v>
      </c>
      <c r="O25" s="23" t="s">
        <v>360</v>
      </c>
      <c r="P25" s="23" t="s">
        <v>360</v>
      </c>
      <c r="Q25" s="11">
        <v>47</v>
      </c>
      <c r="R25" s="11">
        <v>260.3</v>
      </c>
      <c r="S25" s="116" t="s">
        <v>520</v>
      </c>
      <c r="T25" s="2" t="s">
        <v>87</v>
      </c>
      <c r="U25" s="31">
        <v>22.5</v>
      </c>
    </row>
    <row r="26" spans="1:21" x14ac:dyDescent="0.55000000000000004">
      <c r="A26" s="22">
        <v>21910271801</v>
      </c>
      <c r="B26" s="23" t="s">
        <v>267</v>
      </c>
      <c r="C26" s="2">
        <v>65801</v>
      </c>
      <c r="D26" s="86" t="s">
        <v>306</v>
      </c>
      <c r="E26" s="22">
        <v>824</v>
      </c>
      <c r="F26" s="23" t="s">
        <v>296</v>
      </c>
      <c r="G26" s="23" t="s">
        <v>300</v>
      </c>
      <c r="H26" s="86" t="s">
        <v>308</v>
      </c>
      <c r="I26" s="86">
        <v>0.05</v>
      </c>
      <c r="J26" s="105">
        <v>41261</v>
      </c>
      <c r="K26" s="105">
        <v>41282</v>
      </c>
      <c r="L26" s="104">
        <v>4</v>
      </c>
      <c r="M26" s="23" t="s">
        <v>360</v>
      </c>
      <c r="N26" s="23" t="s">
        <v>360</v>
      </c>
      <c r="O26" s="23" t="s">
        <v>360</v>
      </c>
      <c r="P26" s="23" t="s">
        <v>360</v>
      </c>
      <c r="Q26" s="9">
        <v>59.9</v>
      </c>
      <c r="R26" s="11">
        <v>374.9</v>
      </c>
      <c r="S26" s="116" t="s">
        <v>521</v>
      </c>
      <c r="T26" s="2" t="s">
        <v>70</v>
      </c>
      <c r="U26" s="2">
        <v>21.7</v>
      </c>
    </row>
    <row r="27" spans="1:21" x14ac:dyDescent="0.55000000000000004">
      <c r="A27" s="22">
        <v>21910271301</v>
      </c>
      <c r="B27" s="23" t="s">
        <v>187</v>
      </c>
      <c r="C27" s="2">
        <v>67501</v>
      </c>
      <c r="D27" s="86" t="s">
        <v>306</v>
      </c>
      <c r="E27" s="22">
        <v>591</v>
      </c>
      <c r="F27" s="23" t="s">
        <v>296</v>
      </c>
      <c r="G27" s="23" t="s">
        <v>300</v>
      </c>
      <c r="H27" s="86" t="s">
        <v>308</v>
      </c>
      <c r="I27" s="86">
        <v>0.05</v>
      </c>
      <c r="J27" s="105">
        <v>41233</v>
      </c>
      <c r="K27" s="105">
        <v>41254</v>
      </c>
      <c r="L27" s="104">
        <v>3</v>
      </c>
      <c r="M27" s="23" t="s">
        <v>360</v>
      </c>
      <c r="N27" s="23" t="s">
        <v>360</v>
      </c>
      <c r="O27" s="23" t="s">
        <v>360</v>
      </c>
      <c r="P27" s="23" t="s">
        <v>360</v>
      </c>
      <c r="Q27" s="11">
        <v>40.4</v>
      </c>
      <c r="R27" s="11">
        <v>275.2</v>
      </c>
      <c r="S27" s="116" t="s">
        <v>413</v>
      </c>
      <c r="T27" s="2" t="s">
        <v>23</v>
      </c>
      <c r="U27" s="31">
        <v>40.5</v>
      </c>
    </row>
    <row r="28" spans="1:21" x14ac:dyDescent="0.55000000000000004">
      <c r="A28" s="22">
        <v>21910272301</v>
      </c>
      <c r="B28" s="23" t="s">
        <v>232</v>
      </c>
      <c r="C28" s="2">
        <v>67601</v>
      </c>
      <c r="D28" s="86" t="s">
        <v>306</v>
      </c>
      <c r="E28" s="22">
        <v>822</v>
      </c>
      <c r="F28" s="23" t="s">
        <v>295</v>
      </c>
      <c r="G28" s="23" t="s">
        <v>300</v>
      </c>
      <c r="H28" s="86" t="s">
        <v>308</v>
      </c>
      <c r="I28" s="86">
        <v>0.05</v>
      </c>
      <c r="J28" s="105">
        <v>41262</v>
      </c>
      <c r="K28" s="105">
        <v>41283</v>
      </c>
      <c r="L28" s="104">
        <v>4</v>
      </c>
      <c r="M28" s="23" t="s">
        <v>360</v>
      </c>
      <c r="N28" s="23" t="s">
        <v>360</v>
      </c>
      <c r="O28" s="23" t="s">
        <v>360</v>
      </c>
      <c r="P28" s="23" t="s">
        <v>360</v>
      </c>
      <c r="Q28" s="11">
        <v>46.6</v>
      </c>
      <c r="R28" s="11">
        <v>375.3</v>
      </c>
      <c r="S28" s="116" t="s">
        <v>521</v>
      </c>
      <c r="T28" s="2" t="s">
        <v>110</v>
      </c>
      <c r="U28" s="31">
        <v>14.8</v>
      </c>
    </row>
    <row r="29" spans="1:21" x14ac:dyDescent="0.55000000000000004">
      <c r="A29" s="22">
        <v>21910272101</v>
      </c>
      <c r="B29" s="23" t="s">
        <v>220</v>
      </c>
      <c r="C29" s="2">
        <v>69301</v>
      </c>
      <c r="D29" s="86" t="s">
        <v>306</v>
      </c>
      <c r="E29" s="22">
        <v>346</v>
      </c>
      <c r="F29" s="23" t="s">
        <v>295</v>
      </c>
      <c r="G29" s="23" t="s">
        <v>300</v>
      </c>
      <c r="H29" s="86" t="s">
        <v>308</v>
      </c>
      <c r="I29" s="86">
        <v>0.05</v>
      </c>
      <c r="J29" s="105">
        <v>41207</v>
      </c>
      <c r="K29" s="105">
        <v>41228</v>
      </c>
      <c r="L29" s="104">
        <v>2</v>
      </c>
      <c r="M29" s="23" t="s">
        <v>360</v>
      </c>
      <c r="N29" s="23" t="s">
        <v>360</v>
      </c>
      <c r="O29" s="23" t="s">
        <v>360</v>
      </c>
      <c r="P29" s="23" t="s">
        <v>360</v>
      </c>
      <c r="Q29" s="11">
        <v>38.4</v>
      </c>
      <c r="R29" s="11">
        <v>192.1</v>
      </c>
      <c r="S29" s="116" t="s">
        <v>522</v>
      </c>
      <c r="T29" s="2" t="s">
        <v>19</v>
      </c>
      <c r="U29" s="31">
        <v>1.08</v>
      </c>
    </row>
    <row r="30" spans="1:21" x14ac:dyDescent="0.55000000000000004">
      <c r="A30" s="22">
        <v>21910271501</v>
      </c>
      <c r="B30" s="23" t="s">
        <v>136</v>
      </c>
      <c r="C30" s="2">
        <v>69801</v>
      </c>
      <c r="D30" s="86" t="s">
        <v>306</v>
      </c>
      <c r="E30" s="22">
        <v>589</v>
      </c>
      <c r="F30" s="23" t="s">
        <v>296</v>
      </c>
      <c r="G30" s="23" t="s">
        <v>300</v>
      </c>
      <c r="H30" s="86" t="s">
        <v>308</v>
      </c>
      <c r="I30" s="86">
        <v>0.05</v>
      </c>
      <c r="J30" s="105">
        <v>41235</v>
      </c>
      <c r="K30" s="105">
        <v>41256</v>
      </c>
      <c r="L30" s="104">
        <v>3</v>
      </c>
      <c r="M30" s="23" t="s">
        <v>360</v>
      </c>
      <c r="N30" s="23" t="s">
        <v>360</v>
      </c>
      <c r="O30" s="23" t="s">
        <v>360</v>
      </c>
      <c r="P30" s="23" t="s">
        <v>360</v>
      </c>
      <c r="Q30" s="11">
        <v>51.4</v>
      </c>
      <c r="R30" s="11">
        <v>391.4</v>
      </c>
      <c r="S30" s="116" t="s">
        <v>413</v>
      </c>
      <c r="T30" s="2" t="s">
        <v>127</v>
      </c>
      <c r="U30" s="31">
        <v>16.100000000000001</v>
      </c>
    </row>
    <row r="31" spans="1:21" x14ac:dyDescent="0.55000000000000004">
      <c r="A31" s="22">
        <v>21910271201</v>
      </c>
      <c r="B31" s="23" t="s">
        <v>255</v>
      </c>
      <c r="C31" s="2">
        <v>70001</v>
      </c>
      <c r="D31" s="86" t="s">
        <v>306</v>
      </c>
      <c r="E31" s="22">
        <v>349</v>
      </c>
      <c r="F31" s="23" t="s">
        <v>296</v>
      </c>
      <c r="G31" s="23" t="s">
        <v>300</v>
      </c>
      <c r="H31" s="86" t="s">
        <v>308</v>
      </c>
      <c r="I31" s="86">
        <v>0.05</v>
      </c>
      <c r="J31" s="105">
        <v>41207</v>
      </c>
      <c r="K31" s="105">
        <v>41228</v>
      </c>
      <c r="L31" s="104">
        <v>2</v>
      </c>
      <c r="M31" s="23" t="s">
        <v>360</v>
      </c>
      <c r="N31" s="23" t="s">
        <v>360</v>
      </c>
      <c r="O31" s="23" t="s">
        <v>360</v>
      </c>
      <c r="P31" s="23" t="s">
        <v>360</v>
      </c>
      <c r="Q31" s="9">
        <v>51.1</v>
      </c>
      <c r="R31" s="11">
        <v>216.8</v>
      </c>
      <c r="S31" s="116" t="s">
        <v>522</v>
      </c>
      <c r="T31" s="2" t="s">
        <v>273</v>
      </c>
      <c r="U31" s="31">
        <v>1.21</v>
      </c>
    </row>
    <row r="32" spans="1:21" x14ac:dyDescent="0.55000000000000004">
      <c r="A32" s="22">
        <v>21910271701</v>
      </c>
      <c r="B32" s="23" t="s">
        <v>225</v>
      </c>
      <c r="C32" s="2">
        <v>70701</v>
      </c>
      <c r="D32" s="86" t="s">
        <v>306</v>
      </c>
      <c r="E32" s="22">
        <v>823</v>
      </c>
      <c r="F32" s="23" t="s">
        <v>296</v>
      </c>
      <c r="G32" s="23" t="s">
        <v>300</v>
      </c>
      <c r="H32" s="86" t="s">
        <v>308</v>
      </c>
      <c r="I32" s="86">
        <v>0.05</v>
      </c>
      <c r="J32" s="105">
        <v>41262</v>
      </c>
      <c r="K32" s="105">
        <v>41283</v>
      </c>
      <c r="L32" s="104">
        <v>4</v>
      </c>
      <c r="M32" s="23" t="s">
        <v>360</v>
      </c>
      <c r="N32" s="23" t="s">
        <v>360</v>
      </c>
      <c r="O32" s="23" t="s">
        <v>360</v>
      </c>
      <c r="P32" s="23" t="s">
        <v>360</v>
      </c>
      <c r="Q32" s="11">
        <v>55.9</v>
      </c>
      <c r="R32" s="11">
        <v>302</v>
      </c>
      <c r="S32" s="116" t="s">
        <v>521</v>
      </c>
      <c r="T32" s="2" t="s">
        <v>63</v>
      </c>
      <c r="U32" s="31">
        <v>13.9</v>
      </c>
    </row>
    <row r="33" spans="1:21" x14ac:dyDescent="0.55000000000000004">
      <c r="A33" s="22">
        <v>21910270901</v>
      </c>
      <c r="B33" s="23" t="s">
        <v>214</v>
      </c>
      <c r="C33" s="2">
        <v>70901</v>
      </c>
      <c r="D33" s="86" t="s">
        <v>306</v>
      </c>
      <c r="E33" s="22">
        <v>99</v>
      </c>
      <c r="F33" s="23" t="s">
        <v>296</v>
      </c>
      <c r="G33" s="23" t="s">
        <v>300</v>
      </c>
      <c r="H33" s="86" t="s">
        <v>308</v>
      </c>
      <c r="I33" s="86">
        <v>0.05</v>
      </c>
      <c r="J33" s="105">
        <v>41176</v>
      </c>
      <c r="K33" s="105">
        <v>41197</v>
      </c>
      <c r="L33" s="104">
        <v>1</v>
      </c>
      <c r="M33" s="23">
        <v>0</v>
      </c>
      <c r="N33" s="23">
        <v>16</v>
      </c>
      <c r="O33" s="23">
        <v>0</v>
      </c>
      <c r="P33" s="23">
        <v>10</v>
      </c>
      <c r="Q33" s="11">
        <v>43.5</v>
      </c>
      <c r="R33" s="11">
        <v>208.4</v>
      </c>
      <c r="S33" s="116" t="s">
        <v>411</v>
      </c>
      <c r="T33" s="2" t="s">
        <v>46</v>
      </c>
      <c r="U33" s="31">
        <v>47.8</v>
      </c>
    </row>
    <row r="34" spans="1:21" x14ac:dyDescent="0.55000000000000004">
      <c r="A34" s="22">
        <v>21910271001</v>
      </c>
      <c r="B34" s="23" t="s">
        <v>48</v>
      </c>
      <c r="C34" s="2">
        <v>71001</v>
      </c>
      <c r="D34" s="86" t="s">
        <v>306</v>
      </c>
      <c r="E34" s="22">
        <v>106</v>
      </c>
      <c r="F34" s="23" t="s">
        <v>296</v>
      </c>
      <c r="G34" s="23" t="s">
        <v>300</v>
      </c>
      <c r="H34" s="86" t="s">
        <v>308</v>
      </c>
      <c r="I34" s="86">
        <v>0.05</v>
      </c>
      <c r="J34" s="105">
        <v>41176</v>
      </c>
      <c r="K34" s="105">
        <v>41197</v>
      </c>
      <c r="L34" s="104">
        <v>1</v>
      </c>
      <c r="M34" s="23">
        <v>0</v>
      </c>
      <c r="N34" s="23">
        <v>16</v>
      </c>
      <c r="O34" s="23">
        <v>0</v>
      </c>
      <c r="P34" s="23">
        <v>10</v>
      </c>
      <c r="Q34" s="11">
        <v>58</v>
      </c>
      <c r="R34" s="11">
        <v>275.7</v>
      </c>
      <c r="S34" s="116" t="s">
        <v>411</v>
      </c>
      <c r="T34" s="2" t="s">
        <v>47</v>
      </c>
      <c r="U34" s="31">
        <v>49.4</v>
      </c>
    </row>
    <row r="35" spans="1:21" x14ac:dyDescent="0.55000000000000004">
      <c r="A35" s="22">
        <v>21910271101</v>
      </c>
      <c r="B35" s="23" t="s">
        <v>97</v>
      </c>
      <c r="C35" s="2">
        <v>71101</v>
      </c>
      <c r="D35" s="86" t="s">
        <v>306</v>
      </c>
      <c r="E35" s="22">
        <v>102</v>
      </c>
      <c r="F35" s="23" t="s">
        <v>296</v>
      </c>
      <c r="G35" s="23" t="s">
        <v>300</v>
      </c>
      <c r="H35" s="86" t="s">
        <v>308</v>
      </c>
      <c r="I35" s="86">
        <v>0.05</v>
      </c>
      <c r="J35" s="105">
        <v>41179</v>
      </c>
      <c r="K35" s="105">
        <v>41200</v>
      </c>
      <c r="L35" s="104">
        <v>1</v>
      </c>
      <c r="M35" s="23">
        <v>0</v>
      </c>
      <c r="N35" s="23">
        <v>14</v>
      </c>
      <c r="O35" s="23">
        <v>0</v>
      </c>
      <c r="P35" s="23">
        <v>7</v>
      </c>
      <c r="Q35" s="11">
        <v>46.5</v>
      </c>
      <c r="R35" s="11">
        <v>225.1</v>
      </c>
      <c r="S35" s="116" t="s">
        <v>411</v>
      </c>
      <c r="T35" s="2" t="s">
        <v>44</v>
      </c>
      <c r="U35" s="31">
        <v>41.5</v>
      </c>
    </row>
    <row r="36" spans="1:21" x14ac:dyDescent="0.55000000000000004">
      <c r="A36" s="22">
        <v>21910271901</v>
      </c>
      <c r="B36" s="23" t="s">
        <v>49</v>
      </c>
      <c r="C36" s="2">
        <v>71901</v>
      </c>
      <c r="D36" s="86" t="s">
        <v>306</v>
      </c>
      <c r="E36" s="22">
        <v>106</v>
      </c>
      <c r="F36" s="23" t="s">
        <v>295</v>
      </c>
      <c r="G36" s="23" t="s">
        <v>300</v>
      </c>
      <c r="H36" s="86" t="s">
        <v>308</v>
      </c>
      <c r="I36" s="86">
        <v>0.05</v>
      </c>
      <c r="J36" s="105">
        <v>41176</v>
      </c>
      <c r="K36" s="105">
        <v>41197</v>
      </c>
      <c r="L36" s="104">
        <v>1</v>
      </c>
      <c r="M36" s="23">
        <v>0</v>
      </c>
      <c r="N36" s="23">
        <v>16</v>
      </c>
      <c r="O36" s="23">
        <v>0</v>
      </c>
      <c r="P36" s="23">
        <v>10</v>
      </c>
      <c r="Q36" s="11">
        <v>52.3</v>
      </c>
      <c r="R36" s="11">
        <v>350.8</v>
      </c>
      <c r="S36" s="116" t="s">
        <v>411</v>
      </c>
      <c r="T36" s="2" t="s">
        <v>52</v>
      </c>
      <c r="U36" s="31">
        <v>44.2</v>
      </c>
    </row>
    <row r="37" spans="1:21" x14ac:dyDescent="0.55000000000000004">
      <c r="A37" s="22">
        <v>21910272701</v>
      </c>
      <c r="B37" s="23" t="s">
        <v>157</v>
      </c>
      <c r="C37" s="2">
        <v>74601</v>
      </c>
      <c r="D37" s="86" t="s">
        <v>306</v>
      </c>
      <c r="E37" s="22">
        <v>939</v>
      </c>
      <c r="F37" s="23" t="s">
        <v>295</v>
      </c>
      <c r="G37" s="23" t="s">
        <v>300</v>
      </c>
      <c r="H37" s="86" t="s">
        <v>308</v>
      </c>
      <c r="I37" s="86">
        <v>0.05</v>
      </c>
      <c r="J37" s="105">
        <v>41289</v>
      </c>
      <c r="K37" s="105">
        <v>41310</v>
      </c>
      <c r="L37" s="104">
        <v>5</v>
      </c>
      <c r="M37" s="23" t="s">
        <v>360</v>
      </c>
      <c r="N37" s="23" t="s">
        <v>360</v>
      </c>
      <c r="O37" s="23" t="s">
        <v>360</v>
      </c>
      <c r="P37" s="23" t="s">
        <v>360</v>
      </c>
      <c r="Q37" s="11">
        <v>55</v>
      </c>
      <c r="R37" s="11">
        <v>435</v>
      </c>
      <c r="S37" s="116" t="s">
        <v>520</v>
      </c>
      <c r="T37" s="2" t="s">
        <v>132</v>
      </c>
      <c r="U37" s="31">
        <v>12.8</v>
      </c>
    </row>
    <row r="38" spans="1:21" x14ac:dyDescent="0.55000000000000004">
      <c r="A38" s="22">
        <v>21910280801</v>
      </c>
      <c r="B38" s="23" t="s">
        <v>246</v>
      </c>
      <c r="C38" s="2">
        <v>80800</v>
      </c>
      <c r="D38" s="86" t="s">
        <v>306</v>
      </c>
      <c r="E38" s="22">
        <v>817</v>
      </c>
      <c r="F38" s="23" t="s">
        <v>296</v>
      </c>
      <c r="G38" s="23" t="s">
        <v>300</v>
      </c>
      <c r="H38" s="86" t="s">
        <v>308</v>
      </c>
      <c r="I38" s="86">
        <v>0.05</v>
      </c>
      <c r="J38" s="105">
        <v>41264</v>
      </c>
      <c r="K38" s="105">
        <v>41285</v>
      </c>
      <c r="L38" s="104">
        <v>4</v>
      </c>
      <c r="M38" s="23" t="s">
        <v>360</v>
      </c>
      <c r="N38" s="23" t="s">
        <v>360</v>
      </c>
      <c r="O38" s="23" t="s">
        <v>360</v>
      </c>
      <c r="P38" s="23" t="s">
        <v>360</v>
      </c>
      <c r="Q38" s="11">
        <v>58</v>
      </c>
      <c r="R38" s="11">
        <v>194.5</v>
      </c>
      <c r="S38" s="116" t="s">
        <v>521</v>
      </c>
      <c r="T38" s="2" t="s">
        <v>228</v>
      </c>
      <c r="U38" s="31">
        <v>44.1</v>
      </c>
    </row>
    <row r="39" spans="1:21" x14ac:dyDescent="0.55000000000000004">
      <c r="A39" s="22">
        <v>21910272401</v>
      </c>
      <c r="B39" s="23" t="s">
        <v>226</v>
      </c>
      <c r="C39" s="2">
        <v>80801</v>
      </c>
      <c r="D39" s="86" t="s">
        <v>306</v>
      </c>
      <c r="E39" s="22">
        <v>823</v>
      </c>
      <c r="F39" s="23" t="s">
        <v>295</v>
      </c>
      <c r="G39" s="23" t="s">
        <v>300</v>
      </c>
      <c r="H39" s="86" t="s">
        <v>308</v>
      </c>
      <c r="I39" s="86">
        <v>0.05</v>
      </c>
      <c r="J39" s="105">
        <v>41262</v>
      </c>
      <c r="K39" s="105">
        <v>41283</v>
      </c>
      <c r="L39" s="104">
        <v>4</v>
      </c>
      <c r="M39" s="23" t="s">
        <v>360</v>
      </c>
      <c r="N39" s="23" t="s">
        <v>360</v>
      </c>
      <c r="O39" s="23" t="s">
        <v>360</v>
      </c>
      <c r="P39" s="23" t="s">
        <v>360</v>
      </c>
      <c r="Q39" s="11">
        <v>58.8</v>
      </c>
      <c r="R39" s="11">
        <v>336.4</v>
      </c>
      <c r="S39" s="116" t="s">
        <v>521</v>
      </c>
      <c r="T39" s="2" t="s">
        <v>64</v>
      </c>
      <c r="U39" s="31">
        <v>13.1</v>
      </c>
    </row>
    <row r="40" spans="1:21" x14ac:dyDescent="0.55000000000000004">
      <c r="A40" s="22">
        <v>21910280901</v>
      </c>
      <c r="B40" s="23" t="s">
        <v>158</v>
      </c>
      <c r="C40" s="2">
        <v>80900</v>
      </c>
      <c r="D40" s="86" t="s">
        <v>306</v>
      </c>
      <c r="E40" s="22">
        <v>936</v>
      </c>
      <c r="F40" s="23" t="s">
        <v>296</v>
      </c>
      <c r="G40" s="23" t="s">
        <v>300</v>
      </c>
      <c r="H40" s="86" t="s">
        <v>308</v>
      </c>
      <c r="I40" s="86">
        <v>0.05</v>
      </c>
      <c r="J40" s="105">
        <v>41289</v>
      </c>
      <c r="K40" s="105">
        <v>41310</v>
      </c>
      <c r="L40" s="104">
        <v>5</v>
      </c>
      <c r="M40" s="23" t="s">
        <v>360</v>
      </c>
      <c r="N40" s="23" t="s">
        <v>360</v>
      </c>
      <c r="O40" s="23" t="s">
        <v>360</v>
      </c>
      <c r="P40" s="23" t="s">
        <v>360</v>
      </c>
      <c r="Q40" s="11">
        <v>63.9</v>
      </c>
      <c r="R40" s="11">
        <v>341.2</v>
      </c>
      <c r="S40" s="116" t="s">
        <v>520</v>
      </c>
      <c r="T40" s="2" t="s">
        <v>229</v>
      </c>
      <c r="U40" s="31">
        <v>14.8</v>
      </c>
    </row>
    <row r="41" spans="1:21" x14ac:dyDescent="0.55000000000000004">
      <c r="A41" s="22">
        <v>21910281001</v>
      </c>
      <c r="B41" s="23" t="s">
        <v>119</v>
      </c>
      <c r="C41" s="2">
        <v>81000</v>
      </c>
      <c r="D41" s="86" t="s">
        <v>306</v>
      </c>
      <c r="E41" s="22">
        <v>937</v>
      </c>
      <c r="F41" s="23" t="s">
        <v>295</v>
      </c>
      <c r="G41" s="23" t="s">
        <v>300</v>
      </c>
      <c r="H41" s="86" t="s">
        <v>308</v>
      </c>
      <c r="I41" s="86">
        <v>0.05</v>
      </c>
      <c r="J41" s="105">
        <v>41290</v>
      </c>
      <c r="K41" s="105">
        <v>41311</v>
      </c>
      <c r="L41" s="104">
        <v>5</v>
      </c>
      <c r="M41" s="23" t="s">
        <v>360</v>
      </c>
      <c r="N41" s="23" t="s">
        <v>360</v>
      </c>
      <c r="O41" s="23" t="s">
        <v>360</v>
      </c>
      <c r="P41" s="23" t="s">
        <v>360</v>
      </c>
      <c r="Q41" s="11">
        <v>37</v>
      </c>
      <c r="R41" s="11">
        <v>345.6</v>
      </c>
      <c r="S41" s="116" t="s">
        <v>520</v>
      </c>
      <c r="T41" s="2" t="s">
        <v>135</v>
      </c>
      <c r="U41" s="31">
        <v>17.100000000000001</v>
      </c>
    </row>
    <row r="42" spans="1:21" x14ac:dyDescent="0.55000000000000004">
      <c r="A42" s="22">
        <v>21910271401</v>
      </c>
      <c r="B42" s="23" t="s">
        <v>202</v>
      </c>
      <c r="C42" s="2">
        <v>81201</v>
      </c>
      <c r="D42" s="86" t="s">
        <v>306</v>
      </c>
      <c r="E42" s="22">
        <v>585</v>
      </c>
      <c r="F42" s="23" t="s">
        <v>296</v>
      </c>
      <c r="G42" s="23" t="s">
        <v>300</v>
      </c>
      <c r="H42" s="86" t="s">
        <v>308</v>
      </c>
      <c r="I42" s="86">
        <v>0.05</v>
      </c>
      <c r="J42" s="105">
        <v>41234</v>
      </c>
      <c r="K42" s="105">
        <v>41255</v>
      </c>
      <c r="L42" s="104">
        <v>3</v>
      </c>
      <c r="M42" s="23" t="s">
        <v>360</v>
      </c>
      <c r="N42" s="23" t="s">
        <v>360</v>
      </c>
      <c r="O42" s="23" t="s">
        <v>360</v>
      </c>
      <c r="P42" s="23" t="s">
        <v>360</v>
      </c>
      <c r="Q42" s="11">
        <v>40.4</v>
      </c>
      <c r="R42" s="11">
        <v>207.2</v>
      </c>
      <c r="S42" s="116" t="s">
        <v>413</v>
      </c>
      <c r="T42" s="2" t="s">
        <v>123</v>
      </c>
      <c r="U42" s="31">
        <v>35.700000000000003</v>
      </c>
    </row>
    <row r="43" spans="1:21" x14ac:dyDescent="0.55000000000000004">
      <c r="A43" s="22">
        <v>21910272501</v>
      </c>
      <c r="B43" s="23" t="s">
        <v>245</v>
      </c>
      <c r="C43" s="2">
        <v>81601</v>
      </c>
      <c r="D43" s="86" t="s">
        <v>306</v>
      </c>
      <c r="E43" s="22">
        <v>817</v>
      </c>
      <c r="F43" s="23" t="s">
        <v>295</v>
      </c>
      <c r="G43" s="23" t="s">
        <v>300</v>
      </c>
      <c r="H43" s="86" t="s">
        <v>308</v>
      </c>
      <c r="I43" s="86">
        <v>0.05</v>
      </c>
      <c r="J43" s="105">
        <v>41264</v>
      </c>
      <c r="K43" s="105">
        <v>41285</v>
      </c>
      <c r="L43" s="104">
        <v>4</v>
      </c>
      <c r="M43" s="23" t="s">
        <v>360</v>
      </c>
      <c r="N43" s="23" t="s">
        <v>360</v>
      </c>
      <c r="O43" s="23" t="s">
        <v>360</v>
      </c>
      <c r="P43" s="23" t="s">
        <v>360</v>
      </c>
      <c r="Q43" s="11">
        <v>50.8</v>
      </c>
      <c r="R43" s="11">
        <v>207.1</v>
      </c>
      <c r="S43" s="116" t="s">
        <v>521</v>
      </c>
      <c r="T43" s="2" t="s">
        <v>21</v>
      </c>
      <c r="U43" s="31">
        <v>40.9</v>
      </c>
    </row>
    <row r="44" spans="1:21" x14ac:dyDescent="0.55000000000000004">
      <c r="A44" s="22">
        <v>21910272801</v>
      </c>
      <c r="B44" s="23" t="s">
        <v>80</v>
      </c>
      <c r="C44" s="2">
        <v>81901</v>
      </c>
      <c r="D44" s="86" t="s">
        <v>306</v>
      </c>
      <c r="E44" s="22">
        <v>941</v>
      </c>
      <c r="F44" s="23" t="s">
        <v>295</v>
      </c>
      <c r="G44" s="23" t="s">
        <v>300</v>
      </c>
      <c r="H44" s="86" t="s">
        <v>308</v>
      </c>
      <c r="I44" s="86">
        <v>0.05</v>
      </c>
      <c r="J44" s="105">
        <v>41289</v>
      </c>
      <c r="K44" s="105">
        <v>41310</v>
      </c>
      <c r="L44" s="104">
        <v>5</v>
      </c>
      <c r="M44" s="23" t="s">
        <v>360</v>
      </c>
      <c r="N44" s="23" t="s">
        <v>360</v>
      </c>
      <c r="O44" s="23" t="s">
        <v>360</v>
      </c>
      <c r="P44" s="23" t="s">
        <v>360</v>
      </c>
      <c r="Q44" s="11">
        <v>50.9</v>
      </c>
      <c r="R44" s="11">
        <v>575.6</v>
      </c>
      <c r="S44" s="116" t="s">
        <v>520</v>
      </c>
      <c r="T44" s="2" t="s">
        <v>234</v>
      </c>
      <c r="U44" s="31">
        <v>16.100000000000001</v>
      </c>
    </row>
    <row r="45" spans="1:21" x14ac:dyDescent="0.55000000000000004">
      <c r="A45" s="22">
        <v>21910282301</v>
      </c>
      <c r="B45" s="23" t="s">
        <v>81</v>
      </c>
      <c r="C45" s="2">
        <v>82300</v>
      </c>
      <c r="D45" s="86" t="s">
        <v>306</v>
      </c>
      <c r="E45" s="22">
        <v>941</v>
      </c>
      <c r="F45" s="23" t="s">
        <v>296</v>
      </c>
      <c r="G45" s="23" t="s">
        <v>300</v>
      </c>
      <c r="H45" s="86" t="s">
        <v>308</v>
      </c>
      <c r="I45" s="86">
        <v>0.05</v>
      </c>
      <c r="J45" s="105">
        <v>41289</v>
      </c>
      <c r="K45" s="105">
        <v>41310</v>
      </c>
      <c r="L45" s="104">
        <v>5</v>
      </c>
      <c r="M45" s="23" t="s">
        <v>360</v>
      </c>
      <c r="N45" s="23" t="s">
        <v>360</v>
      </c>
      <c r="O45" s="23" t="s">
        <v>360</v>
      </c>
      <c r="P45" s="23" t="s">
        <v>360</v>
      </c>
      <c r="Q45" s="11">
        <v>61.5</v>
      </c>
      <c r="R45" s="11">
        <v>511.9</v>
      </c>
      <c r="S45" s="116" t="s">
        <v>520</v>
      </c>
      <c r="T45" s="2" t="s">
        <v>235</v>
      </c>
      <c r="U45" s="31">
        <v>14.9</v>
      </c>
    </row>
    <row r="46" spans="1:21" x14ac:dyDescent="0.55000000000000004">
      <c r="A46" s="22">
        <v>21910273601</v>
      </c>
      <c r="B46" s="23" t="s">
        <v>89</v>
      </c>
      <c r="C46" s="2">
        <v>59601</v>
      </c>
      <c r="D46" s="86" t="s">
        <v>306</v>
      </c>
      <c r="E46" s="22">
        <v>831</v>
      </c>
      <c r="F46" s="23" t="s">
        <v>296</v>
      </c>
      <c r="G46" s="23" t="s">
        <v>300</v>
      </c>
      <c r="H46" s="86" t="s">
        <v>308</v>
      </c>
      <c r="I46" s="86">
        <v>0.5</v>
      </c>
      <c r="J46" s="105">
        <v>41262</v>
      </c>
      <c r="K46" s="105">
        <v>41283</v>
      </c>
      <c r="L46" s="104">
        <v>4</v>
      </c>
      <c r="M46" s="23" t="s">
        <v>360</v>
      </c>
      <c r="N46" s="23" t="s">
        <v>360</v>
      </c>
      <c r="O46" s="23" t="s">
        <v>360</v>
      </c>
      <c r="P46" s="23" t="s">
        <v>360</v>
      </c>
      <c r="Q46" s="11">
        <v>50.8</v>
      </c>
      <c r="R46" s="11">
        <v>313.10000000000002</v>
      </c>
      <c r="S46" s="116" t="s">
        <v>521</v>
      </c>
      <c r="T46" s="2" t="s">
        <v>86</v>
      </c>
      <c r="U46" s="31">
        <v>15.6</v>
      </c>
    </row>
    <row r="47" spans="1:21" x14ac:dyDescent="0.55000000000000004">
      <c r="A47" s="22">
        <v>21910273001</v>
      </c>
      <c r="B47" s="23" t="s">
        <v>217</v>
      </c>
      <c r="C47" s="2">
        <v>60101</v>
      </c>
      <c r="D47" s="86" t="s">
        <v>306</v>
      </c>
      <c r="E47" s="22">
        <v>353</v>
      </c>
      <c r="F47" s="23" t="s">
        <v>296</v>
      </c>
      <c r="G47" s="23" t="s">
        <v>300</v>
      </c>
      <c r="H47" s="86" t="s">
        <v>308</v>
      </c>
      <c r="I47" s="86">
        <v>0.5</v>
      </c>
      <c r="J47" s="105">
        <v>41207</v>
      </c>
      <c r="K47" s="105">
        <v>41228</v>
      </c>
      <c r="L47" s="104">
        <v>2</v>
      </c>
      <c r="M47" s="23" t="s">
        <v>360</v>
      </c>
      <c r="N47" s="23" t="s">
        <v>360</v>
      </c>
      <c r="O47" s="23" t="s">
        <v>360</v>
      </c>
      <c r="P47" s="23" t="s">
        <v>360</v>
      </c>
      <c r="Q47" s="11">
        <v>52.2</v>
      </c>
      <c r="R47" s="11">
        <v>267.8</v>
      </c>
      <c r="S47" s="116" t="s">
        <v>522</v>
      </c>
      <c r="T47" s="2" t="s">
        <v>47</v>
      </c>
      <c r="U47" s="31">
        <v>1.49</v>
      </c>
    </row>
    <row r="48" spans="1:21" x14ac:dyDescent="0.55000000000000004">
      <c r="A48" s="22">
        <v>21910274301</v>
      </c>
      <c r="B48" s="23" t="s">
        <v>260</v>
      </c>
      <c r="C48" s="2">
        <v>61801</v>
      </c>
      <c r="D48" s="86" t="s">
        <v>306</v>
      </c>
      <c r="E48" s="22">
        <v>599</v>
      </c>
      <c r="F48" s="23" t="s">
        <v>295</v>
      </c>
      <c r="G48" s="23" t="s">
        <v>300</v>
      </c>
      <c r="H48" s="86" t="s">
        <v>308</v>
      </c>
      <c r="I48" s="86">
        <v>0.5</v>
      </c>
      <c r="J48" s="105">
        <v>41232</v>
      </c>
      <c r="K48" s="105">
        <v>41253</v>
      </c>
      <c r="L48" s="104">
        <v>3</v>
      </c>
      <c r="M48" s="23" t="s">
        <v>360</v>
      </c>
      <c r="N48" s="23" t="s">
        <v>360</v>
      </c>
      <c r="O48" s="23" t="s">
        <v>360</v>
      </c>
      <c r="P48" s="23" t="s">
        <v>360</v>
      </c>
      <c r="Q48" s="9">
        <v>47.9</v>
      </c>
      <c r="R48" s="11">
        <v>260.10000000000002</v>
      </c>
      <c r="S48" s="116" t="s">
        <v>413</v>
      </c>
      <c r="T48" s="2" t="s">
        <v>278</v>
      </c>
      <c r="U48" s="2">
        <v>34.1</v>
      </c>
    </row>
    <row r="49" spans="1:22" x14ac:dyDescent="0.55000000000000004">
      <c r="A49" s="22">
        <v>21910273801</v>
      </c>
      <c r="B49" s="23" t="s">
        <v>230</v>
      </c>
      <c r="C49" s="2">
        <v>63501</v>
      </c>
      <c r="D49" s="86" t="s">
        <v>306</v>
      </c>
      <c r="E49" s="22">
        <v>836</v>
      </c>
      <c r="F49" s="23" t="s">
        <v>296</v>
      </c>
      <c r="G49" s="23" t="s">
        <v>300</v>
      </c>
      <c r="H49" s="86" t="s">
        <v>308</v>
      </c>
      <c r="I49" s="86">
        <v>0.5</v>
      </c>
      <c r="J49" s="105">
        <v>41262</v>
      </c>
      <c r="K49" s="105">
        <v>41283</v>
      </c>
      <c r="L49" s="104">
        <v>4</v>
      </c>
      <c r="M49" s="23" t="s">
        <v>360</v>
      </c>
      <c r="N49" s="23" t="s">
        <v>360</v>
      </c>
      <c r="O49" s="23" t="s">
        <v>360</v>
      </c>
      <c r="P49" s="23" t="s">
        <v>360</v>
      </c>
      <c r="Q49" s="11">
        <v>56.1</v>
      </c>
      <c r="R49" s="11">
        <v>370.5</v>
      </c>
      <c r="S49" s="116" t="s">
        <v>521</v>
      </c>
      <c r="T49" s="2" t="s">
        <v>3</v>
      </c>
      <c r="U49" s="31">
        <v>17.600000000000001</v>
      </c>
    </row>
    <row r="50" spans="1:22" x14ac:dyDescent="0.55000000000000004">
      <c r="A50" s="22">
        <v>21910274101</v>
      </c>
      <c r="B50" s="23" t="s">
        <v>262</v>
      </c>
      <c r="C50" s="2">
        <v>64101</v>
      </c>
      <c r="D50" s="86" t="s">
        <v>306</v>
      </c>
      <c r="E50" s="22">
        <v>592</v>
      </c>
      <c r="F50" s="23" t="s">
        <v>295</v>
      </c>
      <c r="G50" s="23" t="s">
        <v>300</v>
      </c>
      <c r="H50" s="86" t="s">
        <v>308</v>
      </c>
      <c r="I50" s="86">
        <v>0.5</v>
      </c>
      <c r="J50" s="105">
        <v>41232</v>
      </c>
      <c r="K50" s="105">
        <v>41253</v>
      </c>
      <c r="L50" s="104">
        <v>3</v>
      </c>
      <c r="M50" s="23" t="s">
        <v>360</v>
      </c>
      <c r="N50" s="23" t="s">
        <v>360</v>
      </c>
      <c r="O50" s="23" t="s">
        <v>360</v>
      </c>
      <c r="P50" s="23" t="s">
        <v>360</v>
      </c>
      <c r="Q50" s="9">
        <v>51.3</v>
      </c>
      <c r="R50" s="11">
        <v>240.1</v>
      </c>
      <c r="S50" s="116" t="s">
        <v>413</v>
      </c>
      <c r="T50" s="2" t="s">
        <v>280</v>
      </c>
      <c r="U50" s="2">
        <v>36.9</v>
      </c>
    </row>
    <row r="51" spans="1:22" x14ac:dyDescent="0.55000000000000004">
      <c r="A51" s="22">
        <v>21910273101</v>
      </c>
      <c r="B51" s="23" t="s">
        <v>263</v>
      </c>
      <c r="C51" s="2">
        <v>64201</v>
      </c>
      <c r="D51" s="86" t="s">
        <v>306</v>
      </c>
      <c r="E51" s="22">
        <v>592</v>
      </c>
      <c r="F51" s="23" t="s">
        <v>296</v>
      </c>
      <c r="G51" s="23" t="s">
        <v>300</v>
      </c>
      <c r="H51" s="86" t="s">
        <v>308</v>
      </c>
      <c r="I51" s="86">
        <v>0.5</v>
      </c>
      <c r="J51" s="105">
        <v>41232</v>
      </c>
      <c r="K51" s="105">
        <v>41253</v>
      </c>
      <c r="L51" s="104">
        <v>3</v>
      </c>
      <c r="M51" s="23" t="s">
        <v>360</v>
      </c>
      <c r="N51" s="23" t="s">
        <v>360</v>
      </c>
      <c r="O51" s="23" t="s">
        <v>360</v>
      </c>
      <c r="P51" s="23" t="s">
        <v>360</v>
      </c>
      <c r="Q51" s="9">
        <v>54.2</v>
      </c>
      <c r="R51" s="11">
        <v>317.39999999999998</v>
      </c>
      <c r="S51" s="116" t="s">
        <v>413</v>
      </c>
      <c r="T51" s="2" t="s">
        <v>281</v>
      </c>
      <c r="U51" s="2">
        <v>36.5</v>
      </c>
    </row>
    <row r="52" spans="1:22" x14ac:dyDescent="0.55000000000000004">
      <c r="A52" s="22">
        <v>21910274701</v>
      </c>
      <c r="B52" s="23" t="s">
        <v>83</v>
      </c>
      <c r="C52" s="2">
        <v>65701</v>
      </c>
      <c r="D52" s="86" t="s">
        <v>306</v>
      </c>
      <c r="E52" s="22">
        <v>597</v>
      </c>
      <c r="F52" s="23" t="s">
        <v>295</v>
      </c>
      <c r="G52" s="23" t="s">
        <v>300</v>
      </c>
      <c r="H52" s="86" t="s">
        <v>308</v>
      </c>
      <c r="I52" s="86">
        <v>0.5</v>
      </c>
      <c r="J52" s="105">
        <v>41234</v>
      </c>
      <c r="K52" s="105">
        <v>41255</v>
      </c>
      <c r="L52" s="104">
        <v>3</v>
      </c>
      <c r="M52" s="23" t="s">
        <v>360</v>
      </c>
      <c r="N52" s="23" t="s">
        <v>360</v>
      </c>
      <c r="O52" s="23" t="s">
        <v>360</v>
      </c>
      <c r="P52" s="23" t="s">
        <v>360</v>
      </c>
      <c r="Q52" s="11">
        <v>46.2</v>
      </c>
      <c r="R52" s="11">
        <v>359.3</v>
      </c>
      <c r="S52" s="116" t="s">
        <v>413</v>
      </c>
      <c r="T52" s="2" t="s">
        <v>164</v>
      </c>
      <c r="U52" s="31">
        <v>29.6</v>
      </c>
    </row>
    <row r="53" spans="1:22" x14ac:dyDescent="0.55000000000000004">
      <c r="A53" s="22">
        <v>21910274401</v>
      </c>
      <c r="B53" s="23" t="s">
        <v>185</v>
      </c>
      <c r="C53" s="2">
        <v>66701</v>
      </c>
      <c r="D53" s="86" t="s">
        <v>306</v>
      </c>
      <c r="E53" s="22">
        <v>596</v>
      </c>
      <c r="F53" s="23" t="s">
        <v>295</v>
      </c>
      <c r="G53" s="23" t="s">
        <v>300</v>
      </c>
      <c r="H53" s="86" t="s">
        <v>308</v>
      </c>
      <c r="I53" s="86">
        <v>0.5</v>
      </c>
      <c r="J53" s="105">
        <v>41233</v>
      </c>
      <c r="K53" s="105">
        <v>41254</v>
      </c>
      <c r="L53" s="104">
        <v>3</v>
      </c>
      <c r="M53" s="23" t="s">
        <v>360</v>
      </c>
      <c r="N53" s="23" t="s">
        <v>360</v>
      </c>
      <c r="O53" s="23" t="s">
        <v>360</v>
      </c>
      <c r="P53" s="23" t="s">
        <v>360</v>
      </c>
      <c r="Q53" s="11">
        <v>48</v>
      </c>
      <c r="R53" s="11">
        <v>301</v>
      </c>
      <c r="S53" s="116" t="s">
        <v>413</v>
      </c>
      <c r="T53" s="2" t="s">
        <v>195</v>
      </c>
      <c r="U53" s="31">
        <v>39.799999999999997</v>
      </c>
    </row>
    <row r="54" spans="1:22" x14ac:dyDescent="0.55000000000000004">
      <c r="A54" s="22">
        <v>21910273401</v>
      </c>
      <c r="B54" s="23" t="s">
        <v>111</v>
      </c>
      <c r="C54" s="2">
        <v>67301</v>
      </c>
      <c r="D54" s="86" t="s">
        <v>306</v>
      </c>
      <c r="E54" s="22">
        <v>597</v>
      </c>
      <c r="F54" s="23" t="s">
        <v>296</v>
      </c>
      <c r="G54" s="23" t="s">
        <v>300</v>
      </c>
      <c r="H54" s="86" t="s">
        <v>308</v>
      </c>
      <c r="I54" s="86">
        <v>0.5</v>
      </c>
      <c r="J54" s="105">
        <v>41234</v>
      </c>
      <c r="K54" s="105">
        <v>41255</v>
      </c>
      <c r="L54" s="104">
        <v>3</v>
      </c>
      <c r="M54" s="23" t="s">
        <v>360</v>
      </c>
      <c r="N54" s="23" t="s">
        <v>360</v>
      </c>
      <c r="O54" s="23" t="s">
        <v>360</v>
      </c>
      <c r="P54" s="23" t="s">
        <v>360</v>
      </c>
      <c r="Q54" s="11">
        <v>55.9</v>
      </c>
      <c r="R54" s="11">
        <v>398.8</v>
      </c>
      <c r="S54" s="116" t="s">
        <v>413</v>
      </c>
      <c r="T54" s="2" t="s">
        <v>37</v>
      </c>
      <c r="U54" s="31">
        <v>27</v>
      </c>
    </row>
    <row r="55" spans="1:22" x14ac:dyDescent="0.55000000000000004">
      <c r="A55" s="22">
        <v>21910274801</v>
      </c>
      <c r="B55" s="23" t="s">
        <v>266</v>
      </c>
      <c r="C55" s="2">
        <v>68001</v>
      </c>
      <c r="D55" s="86" t="s">
        <v>306</v>
      </c>
      <c r="E55" s="22">
        <v>593</v>
      </c>
      <c r="F55" s="23" t="s">
        <v>295</v>
      </c>
      <c r="G55" s="23" t="s">
        <v>300</v>
      </c>
      <c r="H55" s="86" t="s">
        <v>308</v>
      </c>
      <c r="I55" s="86">
        <v>0.5</v>
      </c>
      <c r="J55" s="105">
        <v>41235</v>
      </c>
      <c r="K55" s="105">
        <v>41256</v>
      </c>
      <c r="L55" s="104">
        <v>3</v>
      </c>
      <c r="M55" s="23" t="s">
        <v>360</v>
      </c>
      <c r="N55" s="23" t="s">
        <v>360</v>
      </c>
      <c r="O55" s="23" t="s">
        <v>360</v>
      </c>
      <c r="P55" s="23" t="s">
        <v>360</v>
      </c>
      <c r="Q55" s="9">
        <v>50.7</v>
      </c>
      <c r="R55" s="11">
        <v>438.5</v>
      </c>
      <c r="S55" s="116" t="s">
        <v>413</v>
      </c>
      <c r="T55" s="2" t="s">
        <v>284</v>
      </c>
      <c r="U55" s="31">
        <v>25</v>
      </c>
    </row>
    <row r="56" spans="1:22" x14ac:dyDescent="0.55000000000000004">
      <c r="A56" s="22">
        <v>21910273701</v>
      </c>
      <c r="B56" s="23" t="s">
        <v>270</v>
      </c>
      <c r="C56" s="2">
        <v>68501</v>
      </c>
      <c r="D56" s="86" t="s">
        <v>306</v>
      </c>
      <c r="E56" s="22">
        <v>835</v>
      </c>
      <c r="F56" s="23" t="s">
        <v>296</v>
      </c>
      <c r="G56" s="23" t="s">
        <v>300</v>
      </c>
      <c r="H56" s="86" t="s">
        <v>308</v>
      </c>
      <c r="I56" s="86">
        <v>0.5</v>
      </c>
      <c r="J56" s="105">
        <v>41263</v>
      </c>
      <c r="K56" s="105">
        <v>41284</v>
      </c>
      <c r="L56" s="104">
        <v>4</v>
      </c>
      <c r="M56" s="23" t="s">
        <v>360</v>
      </c>
      <c r="N56" s="23" t="s">
        <v>360</v>
      </c>
      <c r="O56" s="23" t="s">
        <v>360</v>
      </c>
      <c r="P56" s="23" t="s">
        <v>360</v>
      </c>
      <c r="Q56" s="9">
        <v>53.1</v>
      </c>
      <c r="R56" s="11">
        <v>281.10000000000002</v>
      </c>
      <c r="S56" s="116" t="s">
        <v>521</v>
      </c>
      <c r="T56" s="2" t="s">
        <v>208</v>
      </c>
      <c r="U56" s="2">
        <v>22.2</v>
      </c>
    </row>
    <row r="57" spans="1:22" x14ac:dyDescent="0.55000000000000004">
      <c r="A57" s="22">
        <v>21910273301</v>
      </c>
      <c r="B57" s="23" t="s">
        <v>113</v>
      </c>
      <c r="C57" s="2">
        <v>69101</v>
      </c>
      <c r="D57" s="86" t="s">
        <v>306</v>
      </c>
      <c r="E57" s="22">
        <v>595</v>
      </c>
      <c r="F57" s="23" t="s">
        <v>296</v>
      </c>
      <c r="G57" s="23" t="s">
        <v>300</v>
      </c>
      <c r="H57" s="86" t="s">
        <v>308</v>
      </c>
      <c r="I57" s="86">
        <v>0.5</v>
      </c>
      <c r="J57" s="105">
        <v>41234</v>
      </c>
      <c r="K57" s="105">
        <v>41255</v>
      </c>
      <c r="L57" s="104">
        <v>3</v>
      </c>
      <c r="M57" s="23" t="s">
        <v>360</v>
      </c>
      <c r="N57" s="23" t="s">
        <v>360</v>
      </c>
      <c r="O57" s="23" t="s">
        <v>360</v>
      </c>
      <c r="P57" s="23" t="s">
        <v>360</v>
      </c>
      <c r="Q57" s="11">
        <v>52.6</v>
      </c>
      <c r="R57" s="11">
        <v>324.89999999999998</v>
      </c>
      <c r="S57" s="116" t="s">
        <v>413</v>
      </c>
      <c r="T57" s="2" t="s">
        <v>150</v>
      </c>
      <c r="U57" s="31">
        <v>42.8</v>
      </c>
    </row>
    <row r="58" spans="1:22" x14ac:dyDescent="0.55000000000000004">
      <c r="A58" s="22">
        <v>21910274601</v>
      </c>
      <c r="B58" s="23" t="s">
        <v>114</v>
      </c>
      <c r="C58" s="2">
        <v>69701</v>
      </c>
      <c r="D58" s="86" t="s">
        <v>306</v>
      </c>
      <c r="E58" s="22">
        <v>595</v>
      </c>
      <c r="F58" s="23" t="s">
        <v>295</v>
      </c>
      <c r="G58" s="23" t="s">
        <v>300</v>
      </c>
      <c r="H58" s="86" t="s">
        <v>308</v>
      </c>
      <c r="I58" s="86">
        <v>0.5</v>
      </c>
      <c r="J58" s="105">
        <v>41234</v>
      </c>
      <c r="K58" s="105">
        <v>41255</v>
      </c>
      <c r="L58" s="104">
        <v>3</v>
      </c>
      <c r="M58" s="23" t="s">
        <v>360</v>
      </c>
      <c r="N58" s="23" t="s">
        <v>360</v>
      </c>
      <c r="O58" s="23" t="s">
        <v>360</v>
      </c>
      <c r="P58" s="23" t="s">
        <v>360</v>
      </c>
      <c r="Q58" s="11">
        <v>48.4</v>
      </c>
      <c r="R58" s="11">
        <v>244</v>
      </c>
      <c r="S58" s="116" t="s">
        <v>413</v>
      </c>
      <c r="T58" s="2" t="s">
        <v>151</v>
      </c>
      <c r="U58" s="31">
        <v>48</v>
      </c>
    </row>
    <row r="59" spans="1:22" x14ac:dyDescent="0.55000000000000004">
      <c r="A59" s="77">
        <v>21910274201</v>
      </c>
      <c r="B59" s="12" t="s">
        <v>301</v>
      </c>
      <c r="C59" s="77">
        <v>72901</v>
      </c>
      <c r="D59" s="28" t="s">
        <v>306</v>
      </c>
      <c r="E59" s="18">
        <v>360</v>
      </c>
      <c r="F59" s="78" t="s">
        <v>295</v>
      </c>
      <c r="G59" s="23" t="s">
        <v>300</v>
      </c>
      <c r="H59" s="28" t="s">
        <v>308</v>
      </c>
      <c r="I59" s="28">
        <v>0.5</v>
      </c>
      <c r="J59" s="105">
        <v>41205</v>
      </c>
      <c r="K59" s="105">
        <v>41226</v>
      </c>
      <c r="L59" s="104">
        <v>2</v>
      </c>
      <c r="M59" s="40" t="s">
        <v>360</v>
      </c>
      <c r="N59" s="40" t="s">
        <v>360</v>
      </c>
      <c r="O59" s="40" t="s">
        <v>360</v>
      </c>
      <c r="P59" s="40" t="s">
        <v>360</v>
      </c>
      <c r="Q59" s="78">
        <v>47.6</v>
      </c>
      <c r="R59" s="79">
        <v>201.1</v>
      </c>
      <c r="S59" s="116" t="s">
        <v>301</v>
      </c>
      <c r="T59" s="12" t="s">
        <v>301</v>
      </c>
      <c r="U59" s="12" t="s">
        <v>301</v>
      </c>
      <c r="V59" s="7" t="s">
        <v>299</v>
      </c>
    </row>
    <row r="60" spans="1:22" x14ac:dyDescent="0.55000000000000004">
      <c r="A60" s="22">
        <v>21910273901</v>
      </c>
      <c r="B60" s="23" t="s">
        <v>50</v>
      </c>
      <c r="C60" s="2">
        <v>73901</v>
      </c>
      <c r="D60" s="86" t="s">
        <v>306</v>
      </c>
      <c r="E60" s="22">
        <v>109</v>
      </c>
      <c r="F60" s="23" t="s">
        <v>295</v>
      </c>
      <c r="G60" s="23" t="s">
        <v>300</v>
      </c>
      <c r="H60" s="86" t="s">
        <v>308</v>
      </c>
      <c r="I60" s="86">
        <v>0.5</v>
      </c>
      <c r="J60" s="105">
        <v>41176</v>
      </c>
      <c r="K60" s="105">
        <v>41197</v>
      </c>
      <c r="L60" s="104">
        <v>1</v>
      </c>
      <c r="M60" s="23">
        <v>0</v>
      </c>
      <c r="N60" s="23">
        <v>16</v>
      </c>
      <c r="O60" s="23">
        <v>0</v>
      </c>
      <c r="P60" s="23">
        <v>10</v>
      </c>
      <c r="Q60" s="11">
        <v>51</v>
      </c>
      <c r="R60" s="11">
        <v>276.5</v>
      </c>
      <c r="S60" s="116" t="s">
        <v>411</v>
      </c>
      <c r="T60" s="2" t="s">
        <v>53</v>
      </c>
      <c r="U60" s="31">
        <v>48.5</v>
      </c>
    </row>
    <row r="61" spans="1:22" x14ac:dyDescent="0.55000000000000004">
      <c r="A61" s="22">
        <v>21910274001</v>
      </c>
      <c r="B61" s="23" t="s">
        <v>51</v>
      </c>
      <c r="C61" s="2">
        <v>74001</v>
      </c>
      <c r="D61" s="86" t="s">
        <v>306</v>
      </c>
      <c r="E61" s="22">
        <v>114</v>
      </c>
      <c r="F61" s="23" t="s">
        <v>295</v>
      </c>
      <c r="G61" s="23" t="s">
        <v>300</v>
      </c>
      <c r="H61" s="86" t="s">
        <v>308</v>
      </c>
      <c r="I61" s="86">
        <v>0.5</v>
      </c>
      <c r="J61" s="105">
        <v>41176</v>
      </c>
      <c r="K61" s="105">
        <v>41197</v>
      </c>
      <c r="L61" s="104">
        <v>1</v>
      </c>
      <c r="M61" s="23">
        <v>0</v>
      </c>
      <c r="N61" s="23">
        <v>16</v>
      </c>
      <c r="O61" s="23">
        <v>0</v>
      </c>
      <c r="P61" s="23">
        <v>10</v>
      </c>
      <c r="Q61" s="11">
        <v>45.9</v>
      </c>
      <c r="R61" s="11">
        <v>272.5</v>
      </c>
      <c r="S61" s="116" t="s">
        <v>411</v>
      </c>
      <c r="T61" s="2" t="s">
        <v>54</v>
      </c>
      <c r="U61" s="31">
        <v>45.8</v>
      </c>
    </row>
    <row r="62" spans="1:22" x14ac:dyDescent="0.55000000000000004">
      <c r="A62" s="22">
        <v>21910273201</v>
      </c>
      <c r="B62" s="23" t="s">
        <v>199</v>
      </c>
      <c r="C62" s="2">
        <v>74301</v>
      </c>
      <c r="D62" s="86" t="s">
        <v>306</v>
      </c>
      <c r="E62" s="22">
        <v>594</v>
      </c>
      <c r="F62" s="23" t="s">
        <v>296</v>
      </c>
      <c r="G62" s="23" t="s">
        <v>300</v>
      </c>
      <c r="H62" s="86" t="s">
        <v>308</v>
      </c>
      <c r="I62" s="86">
        <v>0.5</v>
      </c>
      <c r="J62" s="105">
        <v>41234</v>
      </c>
      <c r="K62" s="105">
        <v>41255</v>
      </c>
      <c r="L62" s="104">
        <v>3</v>
      </c>
      <c r="M62" s="23" t="s">
        <v>360</v>
      </c>
      <c r="N62" s="23" t="s">
        <v>360</v>
      </c>
      <c r="O62" s="23" t="s">
        <v>360</v>
      </c>
      <c r="P62" s="23" t="s">
        <v>360</v>
      </c>
      <c r="Q62" s="11">
        <v>63.5</v>
      </c>
      <c r="R62" s="11">
        <v>403</v>
      </c>
      <c r="S62" s="116" t="s">
        <v>413</v>
      </c>
      <c r="T62" s="2" t="s">
        <v>168</v>
      </c>
      <c r="U62" s="31">
        <v>26.5</v>
      </c>
    </row>
    <row r="63" spans="1:22" x14ac:dyDescent="0.55000000000000004">
      <c r="A63" s="22">
        <v>21910274501</v>
      </c>
      <c r="B63" s="23" t="s">
        <v>200</v>
      </c>
      <c r="C63" s="2">
        <v>74801</v>
      </c>
      <c r="D63" s="86" t="s">
        <v>306</v>
      </c>
      <c r="E63" s="22">
        <v>594</v>
      </c>
      <c r="F63" s="23" t="s">
        <v>295</v>
      </c>
      <c r="G63" s="23" t="s">
        <v>300</v>
      </c>
      <c r="H63" s="86" t="s">
        <v>308</v>
      </c>
      <c r="I63" s="86">
        <v>0.5</v>
      </c>
      <c r="J63" s="105">
        <v>41234</v>
      </c>
      <c r="K63" s="105">
        <v>41255</v>
      </c>
      <c r="L63" s="104">
        <v>3</v>
      </c>
      <c r="M63" s="23" t="s">
        <v>360</v>
      </c>
      <c r="N63" s="23" t="s">
        <v>360</v>
      </c>
      <c r="O63" s="23" t="s">
        <v>360</v>
      </c>
      <c r="P63" s="23" t="s">
        <v>360</v>
      </c>
      <c r="Q63" s="11">
        <v>65.8</v>
      </c>
      <c r="R63" s="11">
        <v>433.8</v>
      </c>
      <c r="S63" s="116" t="s">
        <v>413</v>
      </c>
      <c r="T63" s="2" t="s">
        <v>248</v>
      </c>
      <c r="U63" s="31">
        <v>34.4</v>
      </c>
    </row>
    <row r="64" spans="1:22" x14ac:dyDescent="0.55000000000000004">
      <c r="A64" s="22">
        <v>21910273501</v>
      </c>
      <c r="B64" s="23" t="s">
        <v>139</v>
      </c>
      <c r="C64" s="2">
        <v>80501</v>
      </c>
      <c r="D64" s="86" t="s">
        <v>306</v>
      </c>
      <c r="E64" s="22">
        <v>593</v>
      </c>
      <c r="F64" s="23" t="s">
        <v>296</v>
      </c>
      <c r="G64" s="23" t="s">
        <v>300</v>
      </c>
      <c r="H64" s="86" t="s">
        <v>308</v>
      </c>
      <c r="I64" s="86">
        <v>0.5</v>
      </c>
      <c r="J64" s="105">
        <v>41235</v>
      </c>
      <c r="K64" s="105">
        <v>41256</v>
      </c>
      <c r="L64" s="104">
        <v>3</v>
      </c>
      <c r="M64" s="23" t="s">
        <v>360</v>
      </c>
      <c r="N64" s="23" t="s">
        <v>360</v>
      </c>
      <c r="O64" s="23" t="s">
        <v>360</v>
      </c>
      <c r="P64" s="23" t="s">
        <v>360</v>
      </c>
      <c r="Q64" s="11">
        <v>51.9</v>
      </c>
      <c r="R64" s="11">
        <v>296.39999999999998</v>
      </c>
      <c r="S64" s="116" t="s">
        <v>413</v>
      </c>
      <c r="T64" s="2" t="s">
        <v>67</v>
      </c>
      <c r="U64" s="31">
        <v>22.4</v>
      </c>
    </row>
    <row r="65" spans="1:22" x14ac:dyDescent="0.55000000000000004">
      <c r="A65" s="77">
        <v>21910272901</v>
      </c>
      <c r="B65" s="12" t="s">
        <v>301</v>
      </c>
      <c r="C65" s="77">
        <v>80901</v>
      </c>
      <c r="D65" s="28" t="s">
        <v>306</v>
      </c>
      <c r="E65" s="18">
        <v>354</v>
      </c>
      <c r="F65" s="78" t="s">
        <v>296</v>
      </c>
      <c r="G65" s="23" t="s">
        <v>300</v>
      </c>
      <c r="H65" s="28" t="s">
        <v>308</v>
      </c>
      <c r="I65" s="28">
        <v>0.5</v>
      </c>
      <c r="J65" s="105">
        <v>41205</v>
      </c>
      <c r="K65" s="105">
        <v>41226</v>
      </c>
      <c r="L65" s="104">
        <v>2</v>
      </c>
      <c r="M65" s="40" t="s">
        <v>360</v>
      </c>
      <c r="N65" s="40" t="s">
        <v>360</v>
      </c>
      <c r="O65" s="40" t="s">
        <v>360</v>
      </c>
      <c r="P65" s="40" t="s">
        <v>360</v>
      </c>
      <c r="Q65" s="78">
        <v>50.8</v>
      </c>
      <c r="R65" s="79">
        <v>217.8</v>
      </c>
      <c r="S65" s="116" t="s">
        <v>301</v>
      </c>
      <c r="T65" s="12" t="s">
        <v>301</v>
      </c>
      <c r="U65" s="12" t="s">
        <v>301</v>
      </c>
      <c r="V65" s="7" t="s">
        <v>299</v>
      </c>
    </row>
    <row r="66" spans="1:22" x14ac:dyDescent="0.55000000000000004">
      <c r="A66" s="22">
        <v>21910281101</v>
      </c>
      <c r="B66" s="23" t="s">
        <v>79</v>
      </c>
      <c r="C66" s="2">
        <v>81100</v>
      </c>
      <c r="D66" s="86" t="s">
        <v>306</v>
      </c>
      <c r="E66" s="22">
        <v>947</v>
      </c>
      <c r="F66" s="23" t="s">
        <v>296</v>
      </c>
      <c r="G66" s="23" t="s">
        <v>300</v>
      </c>
      <c r="H66" s="86" t="s">
        <v>308</v>
      </c>
      <c r="I66" s="86">
        <v>0.5</v>
      </c>
      <c r="J66" s="105">
        <v>41289</v>
      </c>
      <c r="K66" s="105">
        <v>41310</v>
      </c>
      <c r="L66" s="104">
        <v>5</v>
      </c>
      <c r="M66" s="23" t="s">
        <v>360</v>
      </c>
      <c r="N66" s="23" t="s">
        <v>360</v>
      </c>
      <c r="O66" s="23" t="s">
        <v>360</v>
      </c>
      <c r="P66" s="23" t="s">
        <v>360</v>
      </c>
      <c r="Q66" s="11">
        <v>47.8</v>
      </c>
      <c r="R66" s="11">
        <v>431.6</v>
      </c>
      <c r="S66" s="116" t="s">
        <v>520</v>
      </c>
      <c r="T66" s="2" t="s">
        <v>106</v>
      </c>
      <c r="U66" s="31">
        <v>15.7</v>
      </c>
    </row>
    <row r="67" spans="1:22" x14ac:dyDescent="0.55000000000000004">
      <c r="A67" s="22">
        <v>21910281501</v>
      </c>
      <c r="B67" s="23" t="s">
        <v>31</v>
      </c>
      <c r="C67" s="2">
        <v>81500</v>
      </c>
      <c r="D67" s="86" t="s">
        <v>306</v>
      </c>
      <c r="E67" s="22">
        <v>952</v>
      </c>
      <c r="F67" s="23" t="s">
        <v>295</v>
      </c>
      <c r="G67" s="23" t="s">
        <v>300</v>
      </c>
      <c r="H67" s="86" t="s">
        <v>308</v>
      </c>
      <c r="I67" s="86">
        <v>0.5</v>
      </c>
      <c r="J67" s="105">
        <v>41288</v>
      </c>
      <c r="K67" s="105">
        <v>41309</v>
      </c>
      <c r="L67" s="104">
        <v>5</v>
      </c>
      <c r="M67" s="23" t="s">
        <v>360</v>
      </c>
      <c r="N67" s="23" t="s">
        <v>360</v>
      </c>
      <c r="O67" s="23" t="s">
        <v>360</v>
      </c>
      <c r="P67" s="23" t="s">
        <v>360</v>
      </c>
      <c r="Q67" s="11">
        <v>53.1</v>
      </c>
      <c r="R67" s="11">
        <v>356.1</v>
      </c>
      <c r="S67" s="116" t="s">
        <v>520</v>
      </c>
      <c r="T67" s="2" t="s">
        <v>110</v>
      </c>
      <c r="U67" s="31">
        <v>10.8</v>
      </c>
    </row>
    <row r="68" spans="1:22" x14ac:dyDescent="0.55000000000000004">
      <c r="A68" s="22">
        <v>21910281601</v>
      </c>
      <c r="B68" s="23" t="s">
        <v>120</v>
      </c>
      <c r="C68" s="2">
        <v>81600</v>
      </c>
      <c r="D68" s="86" t="s">
        <v>306</v>
      </c>
      <c r="E68" s="22">
        <v>953</v>
      </c>
      <c r="F68" s="23" t="s">
        <v>295</v>
      </c>
      <c r="G68" s="23" t="s">
        <v>300</v>
      </c>
      <c r="H68" s="86" t="s">
        <v>308</v>
      </c>
      <c r="I68" s="86">
        <v>0.5</v>
      </c>
      <c r="J68" s="105">
        <v>41290</v>
      </c>
      <c r="K68" s="105">
        <v>41311</v>
      </c>
      <c r="L68" s="104">
        <v>5</v>
      </c>
      <c r="M68" s="23" t="s">
        <v>360</v>
      </c>
      <c r="N68" s="23" t="s">
        <v>360</v>
      </c>
      <c r="O68" s="23" t="s">
        <v>360</v>
      </c>
      <c r="P68" s="23" t="s">
        <v>360</v>
      </c>
      <c r="Q68" s="11">
        <v>43.7</v>
      </c>
      <c r="R68" s="11">
        <v>411.1</v>
      </c>
      <c r="S68" s="116" t="s">
        <v>520</v>
      </c>
      <c r="T68" s="2" t="s">
        <v>146</v>
      </c>
      <c r="U68" s="31">
        <v>18.5</v>
      </c>
    </row>
    <row r="69" spans="1:22" x14ac:dyDescent="0.55000000000000004">
      <c r="A69" s="22">
        <v>21910281701</v>
      </c>
      <c r="B69" s="23" t="s">
        <v>121</v>
      </c>
      <c r="C69" s="2">
        <v>81700</v>
      </c>
      <c r="D69" s="86" t="s">
        <v>306</v>
      </c>
      <c r="E69" s="22">
        <v>958</v>
      </c>
      <c r="F69" s="23" t="s">
        <v>295</v>
      </c>
      <c r="G69" s="23" t="s">
        <v>300</v>
      </c>
      <c r="H69" s="86" t="s">
        <v>308</v>
      </c>
      <c r="I69" s="86">
        <v>0.5</v>
      </c>
      <c r="J69" s="105">
        <v>41290</v>
      </c>
      <c r="K69" s="105">
        <v>41311</v>
      </c>
      <c r="L69" s="104">
        <v>5</v>
      </c>
      <c r="M69" s="23" t="s">
        <v>360</v>
      </c>
      <c r="N69" s="23" t="s">
        <v>360</v>
      </c>
      <c r="O69" s="23" t="s">
        <v>360</v>
      </c>
      <c r="P69" s="23" t="s">
        <v>360</v>
      </c>
      <c r="Q69" s="11">
        <v>49.2</v>
      </c>
      <c r="R69" s="11">
        <v>468.1</v>
      </c>
      <c r="S69" s="116" t="s">
        <v>520</v>
      </c>
      <c r="T69" s="2" t="s">
        <v>221</v>
      </c>
      <c r="U69" s="31">
        <v>16.3</v>
      </c>
    </row>
    <row r="70" spans="1:22" x14ac:dyDescent="0.55000000000000004">
      <c r="A70" s="22">
        <v>21910261001</v>
      </c>
      <c r="B70" s="23" t="s">
        <v>18</v>
      </c>
      <c r="C70" s="2">
        <v>60601</v>
      </c>
      <c r="D70" s="86" t="s">
        <v>306</v>
      </c>
      <c r="E70" s="22">
        <v>501</v>
      </c>
      <c r="F70" s="23" t="s">
        <v>296</v>
      </c>
      <c r="G70" s="23" t="s">
        <v>300</v>
      </c>
      <c r="H70" s="86" t="s">
        <v>307</v>
      </c>
      <c r="I70" s="85">
        <v>2.5</v>
      </c>
      <c r="J70" s="105">
        <v>41234</v>
      </c>
      <c r="K70" s="105">
        <v>41255</v>
      </c>
      <c r="L70" s="104">
        <v>3</v>
      </c>
      <c r="M70" s="23" t="s">
        <v>360</v>
      </c>
      <c r="N70" s="23" t="s">
        <v>360</v>
      </c>
      <c r="O70" s="23" t="s">
        <v>360</v>
      </c>
      <c r="P70" s="23" t="s">
        <v>360</v>
      </c>
      <c r="Q70" s="11">
        <v>49.8</v>
      </c>
      <c r="R70" s="11">
        <v>251</v>
      </c>
      <c r="S70" s="116" t="s">
        <v>413</v>
      </c>
      <c r="T70" s="2" t="s">
        <v>161</v>
      </c>
      <c r="U70" s="31">
        <v>43.5</v>
      </c>
    </row>
    <row r="71" spans="1:22" x14ac:dyDescent="0.55000000000000004">
      <c r="A71" s="22">
        <v>21910260901</v>
      </c>
      <c r="B71" s="23" t="s">
        <v>210</v>
      </c>
      <c r="C71" s="2">
        <v>60901</v>
      </c>
      <c r="D71" s="86" t="s">
        <v>306</v>
      </c>
      <c r="E71" s="22">
        <v>22</v>
      </c>
      <c r="F71" s="23" t="s">
        <v>296</v>
      </c>
      <c r="G71" s="23" t="s">
        <v>300</v>
      </c>
      <c r="H71" s="86" t="s">
        <v>307</v>
      </c>
      <c r="I71" s="85">
        <v>2.5</v>
      </c>
      <c r="J71" s="105">
        <v>41176</v>
      </c>
      <c r="K71" s="105">
        <v>41197</v>
      </c>
      <c r="L71" s="104">
        <v>1</v>
      </c>
      <c r="M71" s="23">
        <v>0</v>
      </c>
      <c r="N71" s="23">
        <v>16</v>
      </c>
      <c r="O71" s="23">
        <v>0</v>
      </c>
      <c r="P71" s="23">
        <v>10</v>
      </c>
      <c r="Q71" s="76">
        <v>46.5</v>
      </c>
      <c r="R71" s="11">
        <v>210.4</v>
      </c>
      <c r="S71" s="116" t="s">
        <v>411</v>
      </c>
      <c r="T71" s="2" t="s">
        <v>141</v>
      </c>
      <c r="U71" s="31">
        <v>50.7</v>
      </c>
    </row>
    <row r="72" spans="1:22" x14ac:dyDescent="0.55000000000000004">
      <c r="A72" s="22">
        <v>21910261301</v>
      </c>
      <c r="B72" s="23" t="s">
        <v>90</v>
      </c>
      <c r="C72" s="2">
        <v>61001</v>
      </c>
      <c r="D72" s="86" t="s">
        <v>306</v>
      </c>
      <c r="E72" s="22">
        <v>744</v>
      </c>
      <c r="F72" s="23" t="s">
        <v>296</v>
      </c>
      <c r="G72" s="23" t="s">
        <v>300</v>
      </c>
      <c r="H72" s="86" t="s">
        <v>307</v>
      </c>
      <c r="I72" s="85">
        <v>2.5</v>
      </c>
      <c r="J72" s="105">
        <v>41262</v>
      </c>
      <c r="K72" s="105">
        <v>41283</v>
      </c>
      <c r="L72" s="104">
        <v>4</v>
      </c>
      <c r="M72" s="23" t="s">
        <v>360</v>
      </c>
      <c r="N72" s="23" t="s">
        <v>360</v>
      </c>
      <c r="O72" s="23" t="s">
        <v>360</v>
      </c>
      <c r="P72" s="23" t="s">
        <v>360</v>
      </c>
      <c r="Q72" s="11">
        <v>62.9</v>
      </c>
      <c r="R72" s="11">
        <v>351</v>
      </c>
      <c r="S72" s="116" t="s">
        <v>521</v>
      </c>
      <c r="T72" s="2" t="s">
        <v>87</v>
      </c>
      <c r="U72" s="31">
        <v>16.399999999999999</v>
      </c>
    </row>
    <row r="73" spans="1:22" x14ac:dyDescent="0.55000000000000004">
      <c r="A73" s="22">
        <v>21910262101</v>
      </c>
      <c r="B73" s="23" t="s">
        <v>218</v>
      </c>
      <c r="C73" s="2">
        <v>63701</v>
      </c>
      <c r="D73" s="86" t="s">
        <v>306</v>
      </c>
      <c r="E73" s="22">
        <v>262</v>
      </c>
      <c r="F73" s="23" t="s">
        <v>295</v>
      </c>
      <c r="G73" s="23" t="s">
        <v>300</v>
      </c>
      <c r="H73" s="86" t="s">
        <v>307</v>
      </c>
      <c r="I73" s="86">
        <v>2.5</v>
      </c>
      <c r="J73" s="105">
        <v>41207</v>
      </c>
      <c r="K73" s="105">
        <v>41228</v>
      </c>
      <c r="L73" s="104">
        <v>2</v>
      </c>
      <c r="M73" s="23" t="s">
        <v>360</v>
      </c>
      <c r="N73" s="23" t="s">
        <v>360</v>
      </c>
      <c r="O73" s="23" t="s">
        <v>360</v>
      </c>
      <c r="P73" s="23" t="s">
        <v>360</v>
      </c>
      <c r="Q73" s="11">
        <v>43.9</v>
      </c>
      <c r="R73" s="11">
        <v>315.60000000000002</v>
      </c>
      <c r="S73" s="116" t="s">
        <v>522</v>
      </c>
      <c r="T73" s="2" t="s">
        <v>52</v>
      </c>
      <c r="U73" s="31">
        <v>1.48</v>
      </c>
    </row>
    <row r="74" spans="1:22" x14ac:dyDescent="0.55000000000000004">
      <c r="A74" s="22">
        <v>21910262701</v>
      </c>
      <c r="B74" s="23" t="s">
        <v>42</v>
      </c>
      <c r="C74" s="2">
        <v>64401</v>
      </c>
      <c r="D74" s="86" t="s">
        <v>306</v>
      </c>
      <c r="E74" s="22">
        <v>861</v>
      </c>
      <c r="F74" s="23" t="s">
        <v>295</v>
      </c>
      <c r="G74" s="23" t="s">
        <v>300</v>
      </c>
      <c r="H74" s="86" t="s">
        <v>307</v>
      </c>
      <c r="I74" s="86">
        <v>2.5</v>
      </c>
      <c r="J74" s="105">
        <v>41289</v>
      </c>
      <c r="K74" s="105">
        <v>41310</v>
      </c>
      <c r="L74" s="104">
        <v>5</v>
      </c>
      <c r="M74" s="23" t="s">
        <v>360</v>
      </c>
      <c r="N74" s="23" t="s">
        <v>360</v>
      </c>
      <c r="O74" s="23" t="s">
        <v>360</v>
      </c>
      <c r="P74" s="23" t="s">
        <v>360</v>
      </c>
      <c r="Q74" s="11">
        <v>40.5</v>
      </c>
      <c r="R74" s="11">
        <v>208.3</v>
      </c>
      <c r="S74" s="116" t="s">
        <v>520</v>
      </c>
      <c r="T74" s="2" t="s">
        <v>6</v>
      </c>
      <c r="U74" s="31">
        <v>26.4</v>
      </c>
    </row>
    <row r="75" spans="1:22" x14ac:dyDescent="0.55000000000000004">
      <c r="A75" s="22">
        <v>21910262801</v>
      </c>
      <c r="B75" s="23" t="s">
        <v>133</v>
      </c>
      <c r="C75" s="2">
        <v>64701</v>
      </c>
      <c r="D75" s="86" t="s">
        <v>306</v>
      </c>
      <c r="E75" s="22">
        <v>859</v>
      </c>
      <c r="F75" s="23" t="s">
        <v>295</v>
      </c>
      <c r="G75" s="23" t="s">
        <v>300</v>
      </c>
      <c r="H75" s="86" t="s">
        <v>307</v>
      </c>
      <c r="I75" s="86">
        <v>2.5</v>
      </c>
      <c r="J75" s="105">
        <v>41291</v>
      </c>
      <c r="K75" s="105">
        <v>41312</v>
      </c>
      <c r="L75" s="104">
        <v>5</v>
      </c>
      <c r="M75" s="23" t="s">
        <v>360</v>
      </c>
      <c r="N75" s="23" t="s">
        <v>360</v>
      </c>
      <c r="O75" s="23" t="s">
        <v>360</v>
      </c>
      <c r="P75" s="23" t="s">
        <v>360</v>
      </c>
      <c r="Q75" s="11">
        <v>50.5</v>
      </c>
      <c r="R75" s="11">
        <v>328.6</v>
      </c>
      <c r="S75" s="116" t="s">
        <v>520</v>
      </c>
      <c r="T75" s="2" t="s">
        <v>75</v>
      </c>
      <c r="U75" s="31">
        <v>42.4</v>
      </c>
    </row>
    <row r="76" spans="1:22" x14ac:dyDescent="0.55000000000000004">
      <c r="A76" s="22">
        <v>21910262201</v>
      </c>
      <c r="B76" s="23" t="s">
        <v>253</v>
      </c>
      <c r="C76" s="2">
        <v>65001</v>
      </c>
      <c r="D76" s="86" t="s">
        <v>306</v>
      </c>
      <c r="E76" s="22">
        <v>264</v>
      </c>
      <c r="F76" s="23" t="s">
        <v>295</v>
      </c>
      <c r="G76" s="23" t="s">
        <v>300</v>
      </c>
      <c r="H76" s="86" t="s">
        <v>307</v>
      </c>
      <c r="I76" s="86">
        <v>2.5</v>
      </c>
      <c r="J76" s="105">
        <v>41207</v>
      </c>
      <c r="K76" s="105">
        <v>41228</v>
      </c>
      <c r="L76" s="104">
        <v>2</v>
      </c>
      <c r="M76" s="23" t="s">
        <v>360</v>
      </c>
      <c r="N76" s="23" t="s">
        <v>360</v>
      </c>
      <c r="O76" s="23" t="s">
        <v>360</v>
      </c>
      <c r="P76" s="23" t="s">
        <v>360</v>
      </c>
      <c r="Q76" s="9">
        <v>53.5</v>
      </c>
      <c r="R76" s="11">
        <v>295.7</v>
      </c>
      <c r="S76" s="116" t="s">
        <v>522</v>
      </c>
      <c r="T76" s="2" t="s">
        <v>54</v>
      </c>
      <c r="U76" s="31">
        <v>0.77</v>
      </c>
    </row>
    <row r="77" spans="1:22" x14ac:dyDescent="0.55000000000000004">
      <c r="A77" s="22">
        <v>21910262601</v>
      </c>
      <c r="B77" s="23" t="s">
        <v>85</v>
      </c>
      <c r="C77" s="2">
        <v>65201</v>
      </c>
      <c r="D77" s="86" t="s">
        <v>306</v>
      </c>
      <c r="E77" s="22">
        <v>857</v>
      </c>
      <c r="F77" s="23" t="s">
        <v>295</v>
      </c>
      <c r="G77" s="23" t="s">
        <v>300</v>
      </c>
      <c r="H77" s="86" t="s">
        <v>307</v>
      </c>
      <c r="I77" s="86">
        <v>2.5</v>
      </c>
      <c r="J77" s="105">
        <v>41288</v>
      </c>
      <c r="K77" s="105">
        <v>41309</v>
      </c>
      <c r="L77" s="104">
        <v>5</v>
      </c>
      <c r="M77" s="23" t="s">
        <v>360</v>
      </c>
      <c r="N77" s="23" t="s">
        <v>360</v>
      </c>
      <c r="O77" s="23" t="s">
        <v>360</v>
      </c>
      <c r="P77" s="23" t="s">
        <v>360</v>
      </c>
      <c r="Q77" s="11">
        <v>49.3</v>
      </c>
      <c r="R77" s="11">
        <v>196.9</v>
      </c>
      <c r="S77" s="116" t="s">
        <v>520</v>
      </c>
      <c r="T77" s="2" t="s">
        <v>86</v>
      </c>
      <c r="U77" s="31">
        <v>23</v>
      </c>
    </row>
    <row r="78" spans="1:22" x14ac:dyDescent="0.55000000000000004">
      <c r="A78" s="22">
        <v>21910262501</v>
      </c>
      <c r="B78" s="23" t="s">
        <v>231</v>
      </c>
      <c r="C78" s="2">
        <v>65501</v>
      </c>
      <c r="D78" s="86" t="s">
        <v>306</v>
      </c>
      <c r="E78" s="22">
        <v>750</v>
      </c>
      <c r="F78" s="23" t="s">
        <v>295</v>
      </c>
      <c r="G78" s="23" t="s">
        <v>300</v>
      </c>
      <c r="H78" s="86" t="s">
        <v>307</v>
      </c>
      <c r="I78" s="86">
        <v>2.5</v>
      </c>
      <c r="J78" s="105">
        <v>41262</v>
      </c>
      <c r="K78" s="105">
        <v>41283</v>
      </c>
      <c r="L78" s="104">
        <v>4</v>
      </c>
      <c r="M78" s="23" t="s">
        <v>360</v>
      </c>
      <c r="N78" s="23" t="s">
        <v>360</v>
      </c>
      <c r="O78" s="23" t="s">
        <v>360</v>
      </c>
      <c r="P78" s="23" t="s">
        <v>360</v>
      </c>
      <c r="Q78" s="11">
        <v>47.2</v>
      </c>
      <c r="R78" s="11">
        <v>241.9</v>
      </c>
      <c r="S78" s="116" t="s">
        <v>521</v>
      </c>
      <c r="T78" s="2" t="s">
        <v>109</v>
      </c>
      <c r="U78" s="31">
        <v>16.3</v>
      </c>
    </row>
    <row r="79" spans="1:22" x14ac:dyDescent="0.55000000000000004">
      <c r="A79" s="22">
        <v>21910261501</v>
      </c>
      <c r="B79" s="23" t="s">
        <v>154</v>
      </c>
      <c r="C79" s="2">
        <v>68401</v>
      </c>
      <c r="D79" s="86" t="s">
        <v>306</v>
      </c>
      <c r="E79" s="22">
        <v>861</v>
      </c>
      <c r="F79" s="23" t="s">
        <v>296</v>
      </c>
      <c r="G79" s="23" t="s">
        <v>300</v>
      </c>
      <c r="H79" s="86" t="s">
        <v>307</v>
      </c>
      <c r="I79" s="85">
        <v>2.5</v>
      </c>
      <c r="J79" s="105">
        <v>41289</v>
      </c>
      <c r="K79" s="105">
        <v>41310</v>
      </c>
      <c r="L79" s="104">
        <v>5</v>
      </c>
      <c r="M79" s="23" t="s">
        <v>360</v>
      </c>
      <c r="N79" s="23" t="s">
        <v>360</v>
      </c>
      <c r="O79" s="23" t="s">
        <v>360</v>
      </c>
      <c r="P79" s="23" t="s">
        <v>360</v>
      </c>
      <c r="Q79" s="11">
        <v>44.7</v>
      </c>
      <c r="R79" s="11">
        <v>259.2</v>
      </c>
      <c r="S79" s="116" t="s">
        <v>520</v>
      </c>
      <c r="T79" s="2" t="s">
        <v>20</v>
      </c>
      <c r="U79" s="31">
        <v>18.5</v>
      </c>
    </row>
    <row r="80" spans="1:22" x14ac:dyDescent="0.55000000000000004">
      <c r="A80" s="22">
        <v>21910261901</v>
      </c>
      <c r="B80" s="23" t="s">
        <v>189</v>
      </c>
      <c r="C80" s="2">
        <v>69401</v>
      </c>
      <c r="D80" s="86" t="s">
        <v>306</v>
      </c>
      <c r="E80" s="22">
        <v>514</v>
      </c>
      <c r="F80" s="23" t="s">
        <v>295</v>
      </c>
      <c r="G80" s="23" t="s">
        <v>300</v>
      </c>
      <c r="H80" s="86" t="s">
        <v>307</v>
      </c>
      <c r="I80" s="86">
        <v>2.5</v>
      </c>
      <c r="J80" s="105">
        <v>41233</v>
      </c>
      <c r="K80" s="105">
        <v>41254</v>
      </c>
      <c r="L80" s="104">
        <v>3</v>
      </c>
      <c r="M80" s="23" t="s">
        <v>360</v>
      </c>
      <c r="N80" s="23" t="s">
        <v>360</v>
      </c>
      <c r="O80" s="23" t="s">
        <v>360</v>
      </c>
      <c r="P80" s="23" t="s">
        <v>360</v>
      </c>
      <c r="Q80" s="11">
        <v>48.1</v>
      </c>
      <c r="R80" s="11">
        <v>333.6</v>
      </c>
      <c r="S80" s="116" t="s">
        <v>413</v>
      </c>
      <c r="T80" s="2" t="s">
        <v>25</v>
      </c>
      <c r="U80" s="31">
        <v>35.700000000000003</v>
      </c>
    </row>
    <row r="81" spans="1:21" x14ac:dyDescent="0.55000000000000004">
      <c r="A81" s="22">
        <v>21910261201</v>
      </c>
      <c r="B81" s="23" t="s">
        <v>137</v>
      </c>
      <c r="C81" s="2">
        <v>70201</v>
      </c>
      <c r="D81" s="86" t="s">
        <v>306</v>
      </c>
      <c r="E81" s="22">
        <v>511</v>
      </c>
      <c r="F81" s="23" t="s">
        <v>296</v>
      </c>
      <c r="G81" s="23" t="s">
        <v>300</v>
      </c>
      <c r="H81" s="86" t="s">
        <v>307</v>
      </c>
      <c r="I81" s="85">
        <v>2.5</v>
      </c>
      <c r="J81" s="105">
        <v>41235</v>
      </c>
      <c r="K81" s="105">
        <v>41256</v>
      </c>
      <c r="L81" s="104">
        <v>3</v>
      </c>
      <c r="M81" s="23" t="s">
        <v>360</v>
      </c>
      <c r="N81" s="23" t="s">
        <v>360</v>
      </c>
      <c r="O81" s="23" t="s">
        <v>360</v>
      </c>
      <c r="P81" s="23" t="s">
        <v>360</v>
      </c>
      <c r="Q81" s="11">
        <v>47</v>
      </c>
      <c r="R81" s="11">
        <v>287.89999999999998</v>
      </c>
      <c r="S81" s="116" t="s">
        <v>413</v>
      </c>
      <c r="T81" s="2" t="s">
        <v>108</v>
      </c>
      <c r="U81" s="31">
        <v>19.7</v>
      </c>
    </row>
    <row r="82" spans="1:21" x14ac:dyDescent="0.55000000000000004">
      <c r="A82" s="22">
        <v>21910261701</v>
      </c>
      <c r="B82" s="23" t="s">
        <v>122</v>
      </c>
      <c r="C82" s="2">
        <v>70601</v>
      </c>
      <c r="D82" s="86" t="s">
        <v>306</v>
      </c>
      <c r="E82" s="22">
        <v>860</v>
      </c>
      <c r="F82" s="23" t="s">
        <v>296</v>
      </c>
      <c r="G82" s="23" t="s">
        <v>300</v>
      </c>
      <c r="H82" s="86" t="s">
        <v>307</v>
      </c>
      <c r="I82" s="85">
        <v>2.5</v>
      </c>
      <c r="J82" s="105">
        <v>41295</v>
      </c>
      <c r="K82" s="105">
        <v>41316</v>
      </c>
      <c r="L82" s="104">
        <v>5</v>
      </c>
      <c r="M82" s="23" t="s">
        <v>360</v>
      </c>
      <c r="N82" s="23" t="s">
        <v>360</v>
      </c>
      <c r="O82" s="23" t="s">
        <v>360</v>
      </c>
      <c r="P82" s="23" t="s">
        <v>360</v>
      </c>
      <c r="Q82" s="11">
        <v>47.3</v>
      </c>
      <c r="R82" s="11">
        <v>199.7</v>
      </c>
      <c r="S82" s="116" t="s">
        <v>520</v>
      </c>
      <c r="T82" s="2" t="s">
        <v>233</v>
      </c>
      <c r="U82" s="31">
        <v>34.700000000000003</v>
      </c>
    </row>
    <row r="83" spans="1:21" x14ac:dyDescent="0.55000000000000004">
      <c r="A83" s="22">
        <v>21910261101</v>
      </c>
      <c r="B83" s="23" t="s">
        <v>257</v>
      </c>
      <c r="C83" s="2">
        <v>72001</v>
      </c>
      <c r="D83" s="86" t="s">
        <v>306</v>
      </c>
      <c r="E83" s="22">
        <v>268</v>
      </c>
      <c r="F83" s="23" t="s">
        <v>296</v>
      </c>
      <c r="G83" s="23" t="s">
        <v>300</v>
      </c>
      <c r="H83" s="86" t="s">
        <v>307</v>
      </c>
      <c r="I83" s="85">
        <v>2.5</v>
      </c>
      <c r="J83" s="105">
        <v>41207</v>
      </c>
      <c r="K83" s="105">
        <v>41228</v>
      </c>
      <c r="L83" s="104">
        <v>2</v>
      </c>
      <c r="M83" s="23" t="s">
        <v>360</v>
      </c>
      <c r="N83" s="23" t="s">
        <v>360</v>
      </c>
      <c r="O83" s="23" t="s">
        <v>360</v>
      </c>
      <c r="P83" s="23" t="s">
        <v>360</v>
      </c>
      <c r="Q83" s="9">
        <v>44.4</v>
      </c>
      <c r="R83" s="11">
        <v>194.3</v>
      </c>
      <c r="S83" s="116" t="s">
        <v>522</v>
      </c>
      <c r="T83" s="2" t="s">
        <v>275</v>
      </c>
      <c r="U83" s="31">
        <v>1.21</v>
      </c>
    </row>
    <row r="84" spans="1:21" x14ac:dyDescent="0.55000000000000004">
      <c r="A84" s="22">
        <v>21910262301</v>
      </c>
      <c r="B84" s="23" t="s">
        <v>197</v>
      </c>
      <c r="C84" s="2">
        <v>72401</v>
      </c>
      <c r="D84" s="86" t="s">
        <v>306</v>
      </c>
      <c r="E84" s="22">
        <v>501</v>
      </c>
      <c r="F84" s="23" t="s">
        <v>295</v>
      </c>
      <c r="G84" s="23" t="s">
        <v>300</v>
      </c>
      <c r="H84" s="86" t="s">
        <v>307</v>
      </c>
      <c r="I84" s="86">
        <v>2.5</v>
      </c>
      <c r="J84" s="105">
        <v>41234</v>
      </c>
      <c r="K84" s="105">
        <v>41255</v>
      </c>
      <c r="L84" s="104">
        <v>3</v>
      </c>
      <c r="M84" s="23" t="s">
        <v>360</v>
      </c>
      <c r="N84" s="23" t="s">
        <v>360</v>
      </c>
      <c r="O84" s="23" t="s">
        <v>360</v>
      </c>
      <c r="P84" s="23" t="s">
        <v>360</v>
      </c>
      <c r="Q84" s="11">
        <v>48.2</v>
      </c>
      <c r="R84" s="11">
        <v>253.9</v>
      </c>
      <c r="S84" s="116" t="s">
        <v>413</v>
      </c>
      <c r="T84" s="2" t="s">
        <v>166</v>
      </c>
      <c r="U84" s="31">
        <v>46.6</v>
      </c>
    </row>
    <row r="85" spans="1:21" x14ac:dyDescent="0.55000000000000004">
      <c r="A85" s="22">
        <v>21910262401</v>
      </c>
      <c r="B85" s="23" t="s">
        <v>198</v>
      </c>
      <c r="C85" s="2">
        <v>72701</v>
      </c>
      <c r="D85" s="86" t="s">
        <v>306</v>
      </c>
      <c r="E85" s="22">
        <v>512</v>
      </c>
      <c r="F85" s="23" t="s">
        <v>295</v>
      </c>
      <c r="G85" s="23" t="s">
        <v>300</v>
      </c>
      <c r="H85" s="86" t="s">
        <v>307</v>
      </c>
      <c r="I85" s="86">
        <v>2.5</v>
      </c>
      <c r="J85" s="105">
        <v>41234</v>
      </c>
      <c r="K85" s="105">
        <v>41255</v>
      </c>
      <c r="L85" s="104">
        <v>3</v>
      </c>
      <c r="M85" s="23" t="s">
        <v>360</v>
      </c>
      <c r="N85" s="23" t="s">
        <v>360</v>
      </c>
      <c r="O85" s="23" t="s">
        <v>360</v>
      </c>
      <c r="P85" s="23" t="s">
        <v>360</v>
      </c>
      <c r="Q85" s="11">
        <v>55.1</v>
      </c>
      <c r="R85" s="11">
        <v>274.5</v>
      </c>
      <c r="S85" s="116" t="s">
        <v>413</v>
      </c>
      <c r="T85" s="2" t="s">
        <v>167</v>
      </c>
      <c r="U85" s="31">
        <v>39.1</v>
      </c>
    </row>
    <row r="86" spans="1:21" x14ac:dyDescent="0.55000000000000004">
      <c r="A86" s="22">
        <v>21910261601</v>
      </c>
      <c r="B86" s="23" t="s">
        <v>13</v>
      </c>
      <c r="C86" s="2">
        <v>81101</v>
      </c>
      <c r="D86" s="86" t="s">
        <v>306</v>
      </c>
      <c r="E86" s="22">
        <v>859</v>
      </c>
      <c r="F86" s="23" t="s">
        <v>296</v>
      </c>
      <c r="G86" s="23" t="s">
        <v>300</v>
      </c>
      <c r="H86" s="86" t="s">
        <v>307</v>
      </c>
      <c r="I86" s="85">
        <v>2.5</v>
      </c>
      <c r="J86" s="105">
        <v>41291</v>
      </c>
      <c r="K86" s="105">
        <v>41312</v>
      </c>
      <c r="L86" s="104">
        <v>5</v>
      </c>
      <c r="M86" s="23" t="s">
        <v>360</v>
      </c>
      <c r="N86" s="23" t="s">
        <v>360</v>
      </c>
      <c r="O86" s="23" t="s">
        <v>360</v>
      </c>
      <c r="P86" s="23" t="s">
        <v>360</v>
      </c>
      <c r="Q86" s="11">
        <v>51</v>
      </c>
      <c r="R86" s="11">
        <v>251.6</v>
      </c>
      <c r="S86" s="116" t="s">
        <v>520</v>
      </c>
      <c r="T86" s="2" t="s">
        <v>78</v>
      </c>
      <c r="U86" s="31">
        <v>35.299999999999997</v>
      </c>
    </row>
    <row r="87" spans="1:21" x14ac:dyDescent="0.55000000000000004">
      <c r="A87" s="22">
        <v>21910262001</v>
      </c>
      <c r="B87" s="23" t="s">
        <v>216</v>
      </c>
      <c r="C87" s="2">
        <v>81701</v>
      </c>
      <c r="D87" s="86" t="s">
        <v>306</v>
      </c>
      <c r="E87" s="22">
        <v>265</v>
      </c>
      <c r="F87" s="23" t="s">
        <v>295</v>
      </c>
      <c r="G87" s="23" t="s">
        <v>300</v>
      </c>
      <c r="H87" s="86" t="s">
        <v>307</v>
      </c>
      <c r="I87" s="86">
        <v>2.5</v>
      </c>
      <c r="J87" s="105">
        <v>41206</v>
      </c>
      <c r="K87" s="105">
        <v>41227</v>
      </c>
      <c r="L87" s="104">
        <v>2</v>
      </c>
      <c r="M87" s="23" t="s">
        <v>360</v>
      </c>
      <c r="N87" s="23" t="s">
        <v>360</v>
      </c>
      <c r="O87" s="23" t="s">
        <v>360</v>
      </c>
      <c r="P87" s="23" t="s">
        <v>360</v>
      </c>
      <c r="Q87" s="11">
        <v>49.2</v>
      </c>
      <c r="R87" s="11">
        <v>388.5</v>
      </c>
      <c r="S87" s="116" t="s">
        <v>522</v>
      </c>
      <c r="T87" s="2" t="s">
        <v>46</v>
      </c>
      <c r="U87" s="31">
        <v>2.02</v>
      </c>
    </row>
    <row r="88" spans="1:21" x14ac:dyDescent="0.55000000000000004">
      <c r="A88" s="22">
        <v>21910263901</v>
      </c>
      <c r="B88" s="23" t="s">
        <v>72</v>
      </c>
      <c r="C88" s="2">
        <v>59001</v>
      </c>
      <c r="D88" s="86" t="s">
        <v>306</v>
      </c>
      <c r="E88" s="22">
        <v>287</v>
      </c>
      <c r="F88" s="23" t="s">
        <v>295</v>
      </c>
      <c r="G88" s="23" t="s">
        <v>300</v>
      </c>
      <c r="H88" s="86" t="s">
        <v>307</v>
      </c>
      <c r="I88" s="86">
        <v>25</v>
      </c>
      <c r="J88" s="105">
        <v>41206</v>
      </c>
      <c r="K88" s="105">
        <v>41227</v>
      </c>
      <c r="L88" s="104">
        <v>2</v>
      </c>
      <c r="M88" s="23" t="s">
        <v>360</v>
      </c>
      <c r="N88" s="23" t="s">
        <v>360</v>
      </c>
      <c r="O88" s="23" t="s">
        <v>360</v>
      </c>
      <c r="P88" s="23" t="s">
        <v>360</v>
      </c>
      <c r="Q88" s="11">
        <v>44.6</v>
      </c>
      <c r="R88" s="11">
        <v>245.6</v>
      </c>
      <c r="S88" s="116" t="s">
        <v>522</v>
      </c>
      <c r="T88" s="2" t="s">
        <v>141</v>
      </c>
      <c r="U88" s="31">
        <v>2.0499999999999998</v>
      </c>
    </row>
    <row r="89" spans="1:21" x14ac:dyDescent="0.55000000000000004">
      <c r="A89" s="22">
        <v>21910263101</v>
      </c>
      <c r="B89" s="23" t="s">
        <v>73</v>
      </c>
      <c r="C89" s="2">
        <v>60501</v>
      </c>
      <c r="D89" s="86" t="s">
        <v>306</v>
      </c>
      <c r="E89" s="22">
        <v>288</v>
      </c>
      <c r="F89" s="23" t="s">
        <v>296</v>
      </c>
      <c r="G89" s="23" t="s">
        <v>300</v>
      </c>
      <c r="H89" s="86" t="s">
        <v>307</v>
      </c>
      <c r="I89" s="86">
        <v>25</v>
      </c>
      <c r="J89" s="105">
        <v>41206</v>
      </c>
      <c r="K89" s="105">
        <v>41227</v>
      </c>
      <c r="L89" s="104">
        <v>2</v>
      </c>
      <c r="M89" s="23" t="s">
        <v>360</v>
      </c>
      <c r="N89" s="23" t="s">
        <v>360</v>
      </c>
      <c r="O89" s="23" t="s">
        <v>360</v>
      </c>
      <c r="P89" s="23" t="s">
        <v>360</v>
      </c>
      <c r="Q89" s="11">
        <v>53</v>
      </c>
      <c r="R89" s="11">
        <v>278.2</v>
      </c>
      <c r="S89" s="116" t="s">
        <v>522</v>
      </c>
      <c r="T89" s="2" t="s">
        <v>142</v>
      </c>
      <c r="U89" s="31">
        <v>2.21</v>
      </c>
    </row>
    <row r="90" spans="1:21" x14ac:dyDescent="0.55000000000000004">
      <c r="A90" s="22">
        <v>21910264301</v>
      </c>
      <c r="B90" s="23" t="s">
        <v>180</v>
      </c>
      <c r="C90" s="2">
        <v>60701</v>
      </c>
      <c r="D90" s="86" t="s">
        <v>306</v>
      </c>
      <c r="E90" s="22">
        <v>524</v>
      </c>
      <c r="F90" s="23" t="s">
        <v>295</v>
      </c>
      <c r="G90" s="23" t="s">
        <v>300</v>
      </c>
      <c r="H90" s="86" t="s">
        <v>307</v>
      </c>
      <c r="I90" s="86">
        <v>25</v>
      </c>
      <c r="J90" s="105">
        <v>41233</v>
      </c>
      <c r="K90" s="105">
        <v>41254</v>
      </c>
      <c r="L90" s="104">
        <v>3</v>
      </c>
      <c r="M90" s="23" t="s">
        <v>360</v>
      </c>
      <c r="N90" s="23" t="s">
        <v>360</v>
      </c>
      <c r="O90" s="23" t="s">
        <v>360</v>
      </c>
      <c r="P90" s="23" t="s">
        <v>360</v>
      </c>
      <c r="Q90" s="11">
        <v>48.1</v>
      </c>
      <c r="R90" s="11">
        <v>282.3</v>
      </c>
      <c r="S90" s="116" t="s">
        <v>413</v>
      </c>
      <c r="T90" s="2" t="s">
        <v>147</v>
      </c>
      <c r="U90" s="31">
        <v>44.3</v>
      </c>
    </row>
    <row r="91" spans="1:21" x14ac:dyDescent="0.55000000000000004">
      <c r="A91" s="22">
        <v>21910264501</v>
      </c>
      <c r="B91" s="23" t="s">
        <v>171</v>
      </c>
      <c r="C91" s="2">
        <v>61601</v>
      </c>
      <c r="D91" s="86" t="s">
        <v>306</v>
      </c>
      <c r="E91" s="22">
        <v>518</v>
      </c>
      <c r="F91" s="23" t="s">
        <v>295</v>
      </c>
      <c r="G91" s="23" t="s">
        <v>300</v>
      </c>
      <c r="H91" s="86" t="s">
        <v>307</v>
      </c>
      <c r="I91" s="86">
        <v>25</v>
      </c>
      <c r="J91" s="105">
        <v>41235</v>
      </c>
      <c r="K91" s="105">
        <v>41256</v>
      </c>
      <c r="L91" s="104">
        <v>3</v>
      </c>
      <c r="M91" s="23" t="s">
        <v>360</v>
      </c>
      <c r="N91" s="23" t="s">
        <v>360</v>
      </c>
      <c r="O91" s="23" t="s">
        <v>360</v>
      </c>
      <c r="P91" s="23" t="s">
        <v>360</v>
      </c>
      <c r="Q91" s="11">
        <v>62.4</v>
      </c>
      <c r="R91" s="11">
        <v>408.8</v>
      </c>
      <c r="S91" s="116" t="s">
        <v>413</v>
      </c>
      <c r="T91" s="2" t="s">
        <v>4</v>
      </c>
      <c r="U91" s="31">
        <v>17.2</v>
      </c>
    </row>
    <row r="92" spans="1:21" x14ac:dyDescent="0.55000000000000004">
      <c r="A92" s="22">
        <v>21910262901</v>
      </c>
      <c r="B92" s="23" t="s">
        <v>94</v>
      </c>
      <c r="C92" s="2">
        <v>62901</v>
      </c>
      <c r="D92" s="86" t="s">
        <v>306</v>
      </c>
      <c r="E92" s="22">
        <v>37</v>
      </c>
      <c r="F92" s="23" t="s">
        <v>296</v>
      </c>
      <c r="G92" s="23" t="s">
        <v>300</v>
      </c>
      <c r="H92" s="86" t="s">
        <v>307</v>
      </c>
      <c r="I92" s="86">
        <v>25</v>
      </c>
      <c r="J92" s="105">
        <v>41178</v>
      </c>
      <c r="K92" s="105">
        <v>41199</v>
      </c>
      <c r="L92" s="104">
        <v>1</v>
      </c>
      <c r="M92" s="23">
        <v>0</v>
      </c>
      <c r="N92" s="23">
        <v>15</v>
      </c>
      <c r="O92" s="23">
        <v>0</v>
      </c>
      <c r="P92" s="23">
        <v>8</v>
      </c>
      <c r="Q92" s="11">
        <v>50.9</v>
      </c>
      <c r="R92" s="11">
        <v>243.3</v>
      </c>
      <c r="S92" s="116" t="s">
        <v>411</v>
      </c>
      <c r="T92" s="2" t="s">
        <v>56</v>
      </c>
      <c r="U92" s="31">
        <v>52</v>
      </c>
    </row>
    <row r="93" spans="1:21" x14ac:dyDescent="0.55000000000000004">
      <c r="A93" s="22">
        <v>21910263001</v>
      </c>
      <c r="B93" s="23" t="s">
        <v>250</v>
      </c>
      <c r="C93" s="2">
        <v>63001</v>
      </c>
      <c r="D93" s="86" t="s">
        <v>306</v>
      </c>
      <c r="E93" s="22">
        <v>35</v>
      </c>
      <c r="F93" s="23" t="s">
        <v>296</v>
      </c>
      <c r="G93" s="23" t="s">
        <v>300</v>
      </c>
      <c r="H93" s="86" t="s">
        <v>307</v>
      </c>
      <c r="I93" s="86">
        <v>25</v>
      </c>
      <c r="J93" s="105">
        <v>41180</v>
      </c>
      <c r="K93" s="105">
        <v>41201</v>
      </c>
      <c r="L93" s="104">
        <v>1</v>
      </c>
      <c r="M93" s="23">
        <v>0</v>
      </c>
      <c r="N93" s="23">
        <v>13</v>
      </c>
      <c r="O93" s="23">
        <v>0</v>
      </c>
      <c r="P93" s="23">
        <v>6</v>
      </c>
      <c r="Q93" s="11">
        <v>54.2</v>
      </c>
      <c r="R93" s="11">
        <v>280</v>
      </c>
      <c r="S93" s="116" t="s">
        <v>411</v>
      </c>
      <c r="T93" s="2" t="s">
        <v>140</v>
      </c>
      <c r="U93" s="31">
        <v>29.2</v>
      </c>
    </row>
    <row r="94" spans="1:21" x14ac:dyDescent="0.55000000000000004">
      <c r="A94" s="22">
        <v>21910263301</v>
      </c>
      <c r="B94" s="23" t="s">
        <v>60</v>
      </c>
      <c r="C94" s="2">
        <v>63201</v>
      </c>
      <c r="D94" s="86" t="s">
        <v>306</v>
      </c>
      <c r="E94" s="22">
        <v>757</v>
      </c>
      <c r="F94" s="23" t="s">
        <v>296</v>
      </c>
      <c r="G94" s="23" t="s">
        <v>300</v>
      </c>
      <c r="H94" s="86" t="s">
        <v>307</v>
      </c>
      <c r="I94" s="86">
        <v>25</v>
      </c>
      <c r="J94" s="105">
        <v>41263</v>
      </c>
      <c r="K94" s="105">
        <v>41284</v>
      </c>
      <c r="L94" s="104">
        <v>4</v>
      </c>
      <c r="M94" s="23" t="s">
        <v>360</v>
      </c>
      <c r="N94" s="23" t="s">
        <v>360</v>
      </c>
      <c r="O94" s="23" t="s">
        <v>360</v>
      </c>
      <c r="P94" s="23" t="s">
        <v>360</v>
      </c>
      <c r="Q94" s="11">
        <v>52.4</v>
      </c>
      <c r="R94" s="11">
        <v>349.5</v>
      </c>
      <c r="S94" s="116" t="s">
        <v>521</v>
      </c>
      <c r="T94" s="2" t="s">
        <v>7</v>
      </c>
      <c r="U94" s="31">
        <v>20.3</v>
      </c>
    </row>
    <row r="95" spans="1:21" x14ac:dyDescent="0.55000000000000004">
      <c r="A95" s="22">
        <v>21910264701</v>
      </c>
      <c r="B95" s="23" t="s">
        <v>269</v>
      </c>
      <c r="C95" s="2">
        <v>63801</v>
      </c>
      <c r="D95" s="86" t="s">
        <v>306</v>
      </c>
      <c r="E95" s="22">
        <v>766</v>
      </c>
      <c r="F95" s="23" t="s">
        <v>295</v>
      </c>
      <c r="G95" s="23" t="s">
        <v>300</v>
      </c>
      <c r="H95" s="86" t="s">
        <v>307</v>
      </c>
      <c r="I95" s="86">
        <v>25</v>
      </c>
      <c r="J95" s="105">
        <v>41263</v>
      </c>
      <c r="K95" s="105">
        <v>41284</v>
      </c>
      <c r="L95" s="104">
        <v>4</v>
      </c>
      <c r="M95" s="23" t="s">
        <v>360</v>
      </c>
      <c r="N95" s="23" t="s">
        <v>360</v>
      </c>
      <c r="O95" s="23" t="s">
        <v>360</v>
      </c>
      <c r="P95" s="23" t="s">
        <v>360</v>
      </c>
      <c r="Q95" s="9">
        <v>55.2</v>
      </c>
      <c r="R95" s="11">
        <v>314.39999999999998</v>
      </c>
      <c r="S95" s="116" t="s">
        <v>521</v>
      </c>
      <c r="T95" s="2" t="s">
        <v>207</v>
      </c>
      <c r="U95" s="2">
        <v>20.100000000000001</v>
      </c>
    </row>
    <row r="96" spans="1:21" x14ac:dyDescent="0.55000000000000004">
      <c r="A96" s="22">
        <v>21910263501</v>
      </c>
      <c r="B96" s="23" t="s">
        <v>34</v>
      </c>
      <c r="C96" s="2">
        <v>65101</v>
      </c>
      <c r="D96" s="86" t="s">
        <v>306</v>
      </c>
      <c r="E96" s="22">
        <v>879</v>
      </c>
      <c r="F96" s="23" t="s">
        <v>296</v>
      </c>
      <c r="G96" s="23" t="s">
        <v>300</v>
      </c>
      <c r="H96" s="86" t="s">
        <v>307</v>
      </c>
      <c r="I96" s="86">
        <v>25</v>
      </c>
      <c r="J96" s="105">
        <v>41289</v>
      </c>
      <c r="K96" s="105">
        <v>41310</v>
      </c>
      <c r="L96" s="104">
        <v>5</v>
      </c>
      <c r="M96" s="23" t="s">
        <v>360</v>
      </c>
      <c r="N96" s="23" t="s">
        <v>360</v>
      </c>
      <c r="O96" s="23" t="s">
        <v>360</v>
      </c>
      <c r="P96" s="23" t="s">
        <v>360</v>
      </c>
      <c r="Q96" s="11">
        <v>51.4</v>
      </c>
      <c r="R96" s="11">
        <v>279.60000000000002</v>
      </c>
      <c r="S96" s="116" t="s">
        <v>520</v>
      </c>
      <c r="T96" s="2" t="s">
        <v>207</v>
      </c>
      <c r="U96" s="31">
        <v>20</v>
      </c>
    </row>
    <row r="97" spans="1:21" x14ac:dyDescent="0.55000000000000004">
      <c r="A97" s="22">
        <v>21910263201</v>
      </c>
      <c r="B97" s="23" t="s">
        <v>243</v>
      </c>
      <c r="C97" s="2">
        <v>66401</v>
      </c>
      <c r="D97" s="86" t="s">
        <v>306</v>
      </c>
      <c r="E97" s="22">
        <v>520</v>
      </c>
      <c r="F97" s="23" t="s">
        <v>296</v>
      </c>
      <c r="G97" s="23" t="s">
        <v>300</v>
      </c>
      <c r="H97" s="86" t="s">
        <v>307</v>
      </c>
      <c r="I97" s="86">
        <v>25</v>
      </c>
      <c r="J97" s="105">
        <v>41234</v>
      </c>
      <c r="K97" s="105">
        <v>41255</v>
      </c>
      <c r="L97" s="104">
        <v>3</v>
      </c>
      <c r="M97" s="23" t="s">
        <v>360</v>
      </c>
      <c r="N97" s="23" t="s">
        <v>360</v>
      </c>
      <c r="O97" s="23" t="s">
        <v>360</v>
      </c>
      <c r="P97" s="23" t="s">
        <v>360</v>
      </c>
      <c r="Q97" s="11">
        <v>43.1</v>
      </c>
      <c r="R97" s="11">
        <v>243.3</v>
      </c>
      <c r="S97" s="116" t="s">
        <v>413</v>
      </c>
      <c r="T97" s="2" t="s">
        <v>36</v>
      </c>
      <c r="U97" s="31">
        <v>45</v>
      </c>
    </row>
    <row r="98" spans="1:21" x14ac:dyDescent="0.55000000000000004">
      <c r="A98" s="22">
        <v>21910263701</v>
      </c>
      <c r="B98" s="23" t="s">
        <v>177</v>
      </c>
      <c r="C98" s="2">
        <v>68201</v>
      </c>
      <c r="D98" s="86" t="s">
        <v>306</v>
      </c>
      <c r="E98" s="22">
        <v>888</v>
      </c>
      <c r="F98" s="23" t="s">
        <v>296</v>
      </c>
      <c r="G98" s="23" t="s">
        <v>300</v>
      </c>
      <c r="H98" s="86" t="s">
        <v>307</v>
      </c>
      <c r="I98" s="86">
        <v>25</v>
      </c>
      <c r="J98" s="105">
        <v>41290</v>
      </c>
      <c r="K98" s="105">
        <v>41311</v>
      </c>
      <c r="L98" s="104">
        <v>5</v>
      </c>
      <c r="M98" s="23" t="s">
        <v>360</v>
      </c>
      <c r="N98" s="23" t="s">
        <v>360</v>
      </c>
      <c r="O98" s="23" t="s">
        <v>360</v>
      </c>
      <c r="P98" s="23" t="s">
        <v>360</v>
      </c>
      <c r="Q98" s="11">
        <v>62.8</v>
      </c>
      <c r="R98" s="11">
        <v>409.6</v>
      </c>
      <c r="S98" s="116" t="s">
        <v>520</v>
      </c>
      <c r="T98" s="2" t="s">
        <v>240</v>
      </c>
      <c r="U98" s="31">
        <v>18.7</v>
      </c>
    </row>
    <row r="99" spans="1:21" x14ac:dyDescent="0.55000000000000004">
      <c r="A99" s="22">
        <v>21910264201</v>
      </c>
      <c r="B99" s="23" t="s">
        <v>190</v>
      </c>
      <c r="C99" s="2">
        <v>70101</v>
      </c>
      <c r="D99" s="86" t="s">
        <v>306</v>
      </c>
      <c r="E99" s="22">
        <v>517</v>
      </c>
      <c r="F99" s="23" t="s">
        <v>295</v>
      </c>
      <c r="G99" s="23" t="s">
        <v>300</v>
      </c>
      <c r="H99" s="86" t="s">
        <v>307</v>
      </c>
      <c r="I99" s="86">
        <v>25</v>
      </c>
      <c r="J99" s="105">
        <v>41233</v>
      </c>
      <c r="K99" s="105">
        <v>41254</v>
      </c>
      <c r="L99" s="104">
        <v>3</v>
      </c>
      <c r="M99" s="23" t="s">
        <v>360</v>
      </c>
      <c r="N99" s="23" t="s">
        <v>360</v>
      </c>
      <c r="O99" s="23" t="s">
        <v>360</v>
      </c>
      <c r="P99" s="23" t="s">
        <v>360</v>
      </c>
      <c r="Q99" s="11">
        <v>48.7</v>
      </c>
      <c r="R99" s="11">
        <v>225</v>
      </c>
      <c r="S99" s="116" t="s">
        <v>413</v>
      </c>
      <c r="T99" s="2" t="s">
        <v>128</v>
      </c>
      <c r="U99" s="31">
        <v>48.5</v>
      </c>
    </row>
    <row r="100" spans="1:21" x14ac:dyDescent="0.55000000000000004">
      <c r="A100" s="22">
        <v>21910263401</v>
      </c>
      <c r="B100" s="23" t="s">
        <v>156</v>
      </c>
      <c r="C100" s="2">
        <v>72301</v>
      </c>
      <c r="D100" s="86" t="s">
        <v>306</v>
      </c>
      <c r="E100" s="22">
        <v>874</v>
      </c>
      <c r="F100" s="23" t="s">
        <v>296</v>
      </c>
      <c r="G100" s="23" t="s">
        <v>300</v>
      </c>
      <c r="H100" s="86" t="s">
        <v>307</v>
      </c>
      <c r="I100" s="86">
        <v>25</v>
      </c>
      <c r="J100" s="105">
        <v>41289</v>
      </c>
      <c r="K100" s="105">
        <v>41310</v>
      </c>
      <c r="L100" s="104">
        <v>5</v>
      </c>
      <c r="M100" s="23" t="s">
        <v>360</v>
      </c>
      <c r="N100" s="23" t="s">
        <v>360</v>
      </c>
      <c r="O100" s="23" t="s">
        <v>360</v>
      </c>
      <c r="P100" s="23" t="s">
        <v>360</v>
      </c>
      <c r="Q100" s="11">
        <v>63.9</v>
      </c>
      <c r="R100" s="11">
        <v>372.8</v>
      </c>
      <c r="S100" s="116" t="s">
        <v>520</v>
      </c>
      <c r="T100" s="2" t="s">
        <v>228</v>
      </c>
      <c r="U100" s="31">
        <v>16.5</v>
      </c>
    </row>
    <row r="101" spans="1:21" x14ac:dyDescent="0.55000000000000004">
      <c r="A101" s="22">
        <v>21910264401</v>
      </c>
      <c r="B101" s="23" t="s">
        <v>100</v>
      </c>
      <c r="C101" s="2">
        <v>73101</v>
      </c>
      <c r="D101" s="86" t="s">
        <v>306</v>
      </c>
      <c r="E101" s="22">
        <v>526</v>
      </c>
      <c r="F101" s="23" t="s">
        <v>295</v>
      </c>
      <c r="G101" s="23" t="s">
        <v>300</v>
      </c>
      <c r="H101" s="86" t="s">
        <v>307</v>
      </c>
      <c r="I101" s="86">
        <v>25</v>
      </c>
      <c r="J101" s="105">
        <v>41233</v>
      </c>
      <c r="K101" s="105">
        <v>41254</v>
      </c>
      <c r="L101" s="104">
        <v>3</v>
      </c>
      <c r="M101" s="23" t="s">
        <v>360</v>
      </c>
      <c r="N101" s="23" t="s">
        <v>360</v>
      </c>
      <c r="O101" s="23" t="s">
        <v>360</v>
      </c>
      <c r="P101" s="23" t="s">
        <v>360</v>
      </c>
      <c r="Q101" s="11">
        <v>50.1</v>
      </c>
      <c r="R101" s="11">
        <v>372.4</v>
      </c>
      <c r="S101" s="116" t="s">
        <v>413</v>
      </c>
      <c r="T101" s="2" t="s">
        <v>130</v>
      </c>
      <c r="U101" s="31">
        <v>54.7</v>
      </c>
    </row>
    <row r="102" spans="1:21" x14ac:dyDescent="0.55000000000000004">
      <c r="A102" s="22">
        <v>21910264601</v>
      </c>
      <c r="B102" s="23" t="s">
        <v>268</v>
      </c>
      <c r="C102" s="2">
        <v>73201</v>
      </c>
      <c r="D102" s="86" t="s">
        <v>306</v>
      </c>
      <c r="E102" s="22">
        <v>762</v>
      </c>
      <c r="F102" s="23" t="s">
        <v>295</v>
      </c>
      <c r="G102" s="23" t="s">
        <v>300</v>
      </c>
      <c r="H102" s="86" t="s">
        <v>307</v>
      </c>
      <c r="I102" s="86">
        <v>25</v>
      </c>
      <c r="J102" s="105">
        <v>41261</v>
      </c>
      <c r="K102" s="105">
        <v>41282</v>
      </c>
      <c r="L102" s="104">
        <v>4</v>
      </c>
      <c r="M102" s="23" t="s">
        <v>360</v>
      </c>
      <c r="N102" s="23" t="s">
        <v>360</v>
      </c>
      <c r="O102" s="23" t="s">
        <v>360</v>
      </c>
      <c r="P102" s="23" t="s">
        <v>360</v>
      </c>
      <c r="Q102" s="9">
        <v>57.8</v>
      </c>
      <c r="R102" s="11">
        <v>296.39999999999998</v>
      </c>
      <c r="S102" s="116" t="s">
        <v>521</v>
      </c>
      <c r="T102" s="2" t="s">
        <v>247</v>
      </c>
      <c r="U102" s="2">
        <v>33.5</v>
      </c>
    </row>
    <row r="103" spans="1:21" x14ac:dyDescent="0.55000000000000004">
      <c r="A103" s="22">
        <v>21910264101</v>
      </c>
      <c r="B103" s="23" t="s">
        <v>16</v>
      </c>
      <c r="C103" s="2">
        <v>74401</v>
      </c>
      <c r="D103" s="86" t="s">
        <v>306</v>
      </c>
      <c r="E103" s="22">
        <v>528</v>
      </c>
      <c r="F103" s="23" t="s">
        <v>295</v>
      </c>
      <c r="G103" s="23" t="s">
        <v>300</v>
      </c>
      <c r="H103" s="86" t="s">
        <v>307</v>
      </c>
      <c r="I103" s="86">
        <v>25</v>
      </c>
      <c r="J103" s="105">
        <v>41232</v>
      </c>
      <c r="K103" s="105">
        <v>41253</v>
      </c>
      <c r="L103" s="104">
        <v>3</v>
      </c>
      <c r="M103" s="23" t="s">
        <v>360</v>
      </c>
      <c r="N103" s="23" t="s">
        <v>360</v>
      </c>
      <c r="O103" s="23" t="s">
        <v>360</v>
      </c>
      <c r="P103" s="23" t="s">
        <v>360</v>
      </c>
      <c r="Q103" s="11">
        <v>45.5</v>
      </c>
      <c r="R103" s="11">
        <v>254.9</v>
      </c>
      <c r="S103" s="116" t="s">
        <v>413</v>
      </c>
      <c r="T103" s="2" t="s">
        <v>145</v>
      </c>
      <c r="U103" s="31">
        <v>34.1</v>
      </c>
    </row>
    <row r="104" spans="1:21" x14ac:dyDescent="0.55000000000000004">
      <c r="A104" s="22">
        <v>21910264001</v>
      </c>
      <c r="B104" s="23" t="s">
        <v>215</v>
      </c>
      <c r="C104" s="2">
        <v>80601</v>
      </c>
      <c r="D104" s="86" t="s">
        <v>306</v>
      </c>
      <c r="E104" s="22">
        <v>288</v>
      </c>
      <c r="F104" s="23" t="s">
        <v>295</v>
      </c>
      <c r="G104" s="23" t="s">
        <v>300</v>
      </c>
      <c r="H104" s="86" t="s">
        <v>307</v>
      </c>
      <c r="I104" s="86">
        <v>25</v>
      </c>
      <c r="J104" s="105">
        <v>41206</v>
      </c>
      <c r="K104" s="105">
        <v>41227</v>
      </c>
      <c r="L104" s="104">
        <v>2</v>
      </c>
      <c r="M104" s="23" t="s">
        <v>360</v>
      </c>
      <c r="N104" s="23" t="s">
        <v>360</v>
      </c>
      <c r="O104" s="23" t="s">
        <v>360</v>
      </c>
      <c r="P104" s="23" t="s">
        <v>360</v>
      </c>
      <c r="Q104" s="11">
        <v>54.4</v>
      </c>
      <c r="R104" s="11">
        <v>289.3</v>
      </c>
      <c r="S104" s="116" t="s">
        <v>522</v>
      </c>
      <c r="T104" s="2" t="s">
        <v>144</v>
      </c>
      <c r="U104" s="31">
        <v>1.85</v>
      </c>
    </row>
    <row r="105" spans="1:21" x14ac:dyDescent="0.55000000000000004">
      <c r="A105" s="22">
        <v>21910265101</v>
      </c>
      <c r="B105" s="23" t="s">
        <v>134</v>
      </c>
      <c r="C105" s="2">
        <v>59201</v>
      </c>
      <c r="D105" s="86" t="s">
        <v>306</v>
      </c>
      <c r="E105" s="22">
        <v>546</v>
      </c>
      <c r="F105" s="23" t="s">
        <v>296</v>
      </c>
      <c r="G105" s="23" t="s">
        <v>300</v>
      </c>
      <c r="H105" s="86" t="s">
        <v>307</v>
      </c>
      <c r="I105" s="86">
        <v>250</v>
      </c>
      <c r="J105" s="105">
        <v>41232</v>
      </c>
      <c r="K105" s="105">
        <v>41253</v>
      </c>
      <c r="L105" s="104">
        <v>3</v>
      </c>
      <c r="M105" s="23" t="s">
        <v>360</v>
      </c>
      <c r="N105" s="23" t="s">
        <v>360</v>
      </c>
      <c r="O105" s="23" t="s">
        <v>360</v>
      </c>
      <c r="P105" s="23" t="s">
        <v>360</v>
      </c>
      <c r="Q105" s="11">
        <v>50.5</v>
      </c>
      <c r="R105" s="11">
        <v>303.8</v>
      </c>
      <c r="S105" s="116" t="s">
        <v>413</v>
      </c>
      <c r="T105" s="2" t="s">
        <v>71</v>
      </c>
      <c r="U105" s="31">
        <v>31.6</v>
      </c>
    </row>
    <row r="106" spans="1:21" x14ac:dyDescent="0.55000000000000004">
      <c r="A106" s="22">
        <v>21910266701</v>
      </c>
      <c r="B106" s="23" t="s">
        <v>174</v>
      </c>
      <c r="C106" s="2">
        <v>60001</v>
      </c>
      <c r="D106" s="86" t="s">
        <v>306</v>
      </c>
      <c r="E106" s="22">
        <v>895</v>
      </c>
      <c r="F106" s="23" t="s">
        <v>295</v>
      </c>
      <c r="G106" s="23" t="s">
        <v>300</v>
      </c>
      <c r="H106" s="86" t="s">
        <v>307</v>
      </c>
      <c r="I106" s="86">
        <v>250</v>
      </c>
      <c r="J106" s="105">
        <v>41290</v>
      </c>
      <c r="K106" s="105">
        <v>41311</v>
      </c>
      <c r="L106" s="104">
        <v>5</v>
      </c>
      <c r="M106" s="23" t="s">
        <v>360</v>
      </c>
      <c r="N106" s="23" t="s">
        <v>360</v>
      </c>
      <c r="O106" s="23" t="s">
        <v>360</v>
      </c>
      <c r="P106" s="23" t="s">
        <v>360</v>
      </c>
      <c r="Q106" s="11">
        <v>41.5</v>
      </c>
      <c r="R106" s="11">
        <v>312</v>
      </c>
      <c r="S106" s="116" t="s">
        <v>520</v>
      </c>
      <c r="T106" s="2" t="s">
        <v>237</v>
      </c>
      <c r="U106" s="31">
        <v>19.600000000000001</v>
      </c>
    </row>
    <row r="107" spans="1:21" x14ac:dyDescent="0.55000000000000004">
      <c r="A107" s="22">
        <v>21910265501</v>
      </c>
      <c r="B107" s="23" t="s">
        <v>39</v>
      </c>
      <c r="C107" s="2">
        <v>60201</v>
      </c>
      <c r="D107" s="86" t="s">
        <v>306</v>
      </c>
      <c r="E107" s="22">
        <v>909</v>
      </c>
      <c r="F107" s="23" t="s">
        <v>296</v>
      </c>
      <c r="G107" s="23" t="s">
        <v>300</v>
      </c>
      <c r="H107" s="86" t="s">
        <v>307</v>
      </c>
      <c r="I107" s="86">
        <v>250</v>
      </c>
      <c r="J107" s="105">
        <v>41289</v>
      </c>
      <c r="K107" s="105">
        <v>41310</v>
      </c>
      <c r="L107" s="104">
        <v>5</v>
      </c>
      <c r="M107" s="23" t="s">
        <v>360</v>
      </c>
      <c r="N107" s="23" t="s">
        <v>360</v>
      </c>
      <c r="O107" s="23" t="s">
        <v>360</v>
      </c>
      <c r="P107" s="23" t="s">
        <v>360</v>
      </c>
      <c r="Q107" s="11">
        <v>48.8</v>
      </c>
      <c r="R107" s="11">
        <v>293.60000000000002</v>
      </c>
      <c r="S107" s="116" t="s">
        <v>520</v>
      </c>
      <c r="T107" s="2" t="s">
        <v>63</v>
      </c>
      <c r="U107" s="31">
        <v>20.8</v>
      </c>
    </row>
    <row r="108" spans="1:21" x14ac:dyDescent="0.55000000000000004">
      <c r="A108" s="22">
        <v>21910265301</v>
      </c>
      <c r="B108" s="23" t="s">
        <v>9</v>
      </c>
      <c r="C108" s="2">
        <v>60401</v>
      </c>
      <c r="D108" s="86" t="s">
        <v>306</v>
      </c>
      <c r="E108" s="22">
        <v>894</v>
      </c>
      <c r="F108" s="23" t="s">
        <v>296</v>
      </c>
      <c r="G108" s="23" t="s">
        <v>300</v>
      </c>
      <c r="H108" s="86" t="s">
        <v>307</v>
      </c>
      <c r="I108" s="86">
        <v>250</v>
      </c>
      <c r="J108" s="105">
        <v>41288</v>
      </c>
      <c r="K108" s="105">
        <v>41309</v>
      </c>
      <c r="L108" s="104">
        <v>5</v>
      </c>
      <c r="M108" s="23" t="s">
        <v>360</v>
      </c>
      <c r="N108" s="23" t="s">
        <v>360</v>
      </c>
      <c r="O108" s="23" t="s">
        <v>360</v>
      </c>
      <c r="P108" s="23" t="s">
        <v>360</v>
      </c>
      <c r="Q108" s="11">
        <v>49.4</v>
      </c>
      <c r="R108" s="11">
        <v>281</v>
      </c>
      <c r="S108" s="116" t="s">
        <v>520</v>
      </c>
      <c r="T108" s="2" t="s">
        <v>247</v>
      </c>
      <c r="U108" s="31">
        <v>25</v>
      </c>
    </row>
    <row r="109" spans="1:21" x14ac:dyDescent="0.55000000000000004">
      <c r="A109" s="22">
        <v>21910265201</v>
      </c>
      <c r="B109" s="23" t="s">
        <v>91</v>
      </c>
      <c r="C109" s="2">
        <v>62201</v>
      </c>
      <c r="D109" s="86" t="s">
        <v>306</v>
      </c>
      <c r="E109" s="22">
        <v>771</v>
      </c>
      <c r="F109" s="23" t="s">
        <v>296</v>
      </c>
      <c r="G109" s="23" t="s">
        <v>300</v>
      </c>
      <c r="H109" s="86" t="s">
        <v>307</v>
      </c>
      <c r="I109" s="86">
        <v>250</v>
      </c>
      <c r="J109" s="105">
        <v>41262</v>
      </c>
      <c r="K109" s="105">
        <v>41283</v>
      </c>
      <c r="L109" s="104">
        <v>4</v>
      </c>
      <c r="M109" s="23" t="s">
        <v>360</v>
      </c>
      <c r="N109" s="23" t="s">
        <v>360</v>
      </c>
      <c r="O109" s="23" t="s">
        <v>360</v>
      </c>
      <c r="P109" s="23" t="s">
        <v>360</v>
      </c>
      <c r="Q109" s="11">
        <v>29.3</v>
      </c>
      <c r="R109" s="11">
        <v>173.1</v>
      </c>
      <c r="S109" s="116" t="s">
        <v>521</v>
      </c>
      <c r="T109" s="2" t="s">
        <v>88</v>
      </c>
      <c r="U109" s="31">
        <v>20.8</v>
      </c>
    </row>
    <row r="110" spans="1:21" x14ac:dyDescent="0.55000000000000004">
      <c r="A110" s="22">
        <v>21910266601</v>
      </c>
      <c r="B110" s="23" t="s">
        <v>41</v>
      </c>
      <c r="C110" s="2">
        <v>62701</v>
      </c>
      <c r="D110" s="86" t="s">
        <v>306</v>
      </c>
      <c r="E110" s="22">
        <v>900</v>
      </c>
      <c r="F110" s="23" t="s">
        <v>295</v>
      </c>
      <c r="G110" s="23" t="s">
        <v>300</v>
      </c>
      <c r="H110" s="86" t="s">
        <v>307</v>
      </c>
      <c r="I110" s="86">
        <v>250</v>
      </c>
      <c r="J110" s="105">
        <v>41289</v>
      </c>
      <c r="K110" s="105">
        <v>41310</v>
      </c>
      <c r="L110" s="104">
        <v>5</v>
      </c>
      <c r="M110" s="23" t="s">
        <v>360</v>
      </c>
      <c r="N110" s="23" t="s">
        <v>360</v>
      </c>
      <c r="O110" s="23" t="s">
        <v>360</v>
      </c>
      <c r="P110" s="23" t="s">
        <v>360</v>
      </c>
      <c r="Q110" s="76">
        <v>47.3</v>
      </c>
      <c r="R110" s="11">
        <v>299.2</v>
      </c>
      <c r="S110" s="116" t="s">
        <v>520</v>
      </c>
      <c r="T110" s="2" t="s">
        <v>65</v>
      </c>
      <c r="U110" s="31">
        <v>14</v>
      </c>
    </row>
    <row r="111" spans="1:21" x14ac:dyDescent="0.55000000000000004">
      <c r="A111" s="22">
        <v>21910264901</v>
      </c>
      <c r="B111" s="23" t="s">
        <v>211</v>
      </c>
      <c r="C111" s="2">
        <v>64901</v>
      </c>
      <c r="D111" s="86" t="s">
        <v>306</v>
      </c>
      <c r="E111" s="22">
        <v>62</v>
      </c>
      <c r="F111" s="23" t="s">
        <v>296</v>
      </c>
      <c r="G111" s="23" t="s">
        <v>300</v>
      </c>
      <c r="H111" s="86" t="s">
        <v>307</v>
      </c>
      <c r="I111" s="86">
        <v>250</v>
      </c>
      <c r="J111" s="105">
        <v>41176</v>
      </c>
      <c r="K111" s="105">
        <v>41197</v>
      </c>
      <c r="L111" s="104">
        <v>1</v>
      </c>
      <c r="M111" s="23">
        <v>0</v>
      </c>
      <c r="N111" s="23">
        <v>16</v>
      </c>
      <c r="O111" s="23">
        <v>0</v>
      </c>
      <c r="P111" s="23">
        <v>10</v>
      </c>
      <c r="Q111" s="11">
        <v>47.9</v>
      </c>
      <c r="R111" s="11">
        <v>233.5</v>
      </c>
      <c r="S111" s="116" t="s">
        <v>411</v>
      </c>
      <c r="T111" s="2" t="s">
        <v>142</v>
      </c>
      <c r="U111" s="31">
        <v>43.6</v>
      </c>
    </row>
    <row r="112" spans="1:21" x14ac:dyDescent="0.55000000000000004">
      <c r="A112" s="22">
        <v>21910265701</v>
      </c>
      <c r="B112" s="23" t="s">
        <v>176</v>
      </c>
      <c r="C112" s="2">
        <v>65301</v>
      </c>
      <c r="D112" s="86" t="s">
        <v>306</v>
      </c>
      <c r="E112" s="22">
        <v>902</v>
      </c>
      <c r="F112" s="23" t="s">
        <v>296</v>
      </c>
      <c r="G112" s="23" t="s">
        <v>300</v>
      </c>
      <c r="H112" s="86" t="s">
        <v>307</v>
      </c>
      <c r="I112" s="86">
        <v>250</v>
      </c>
      <c r="J112" s="105">
        <v>41290</v>
      </c>
      <c r="K112" s="105">
        <v>41311</v>
      </c>
      <c r="L112" s="104">
        <v>5</v>
      </c>
      <c r="M112" s="23" t="s">
        <v>360</v>
      </c>
      <c r="N112" s="23" t="s">
        <v>360</v>
      </c>
      <c r="O112" s="23" t="s">
        <v>360</v>
      </c>
      <c r="P112" s="23" t="s">
        <v>360</v>
      </c>
      <c r="Q112" s="11">
        <v>47.9</v>
      </c>
      <c r="R112" s="11">
        <v>399.6</v>
      </c>
      <c r="S112" s="116" t="s">
        <v>520</v>
      </c>
      <c r="T112" s="2" t="s">
        <v>239</v>
      </c>
      <c r="U112" s="31">
        <v>24.6</v>
      </c>
    </row>
    <row r="113" spans="1:22" x14ac:dyDescent="0.55000000000000004">
      <c r="A113" s="22">
        <v>21910265901</v>
      </c>
      <c r="B113" s="23" t="s">
        <v>93</v>
      </c>
      <c r="C113" s="2">
        <v>65901</v>
      </c>
      <c r="D113" s="86" t="s">
        <v>306</v>
      </c>
      <c r="E113" s="22">
        <v>57</v>
      </c>
      <c r="F113" s="23" t="s">
        <v>295</v>
      </c>
      <c r="G113" s="23" t="s">
        <v>300</v>
      </c>
      <c r="H113" s="86" t="s">
        <v>307</v>
      </c>
      <c r="I113" s="86">
        <v>250</v>
      </c>
      <c r="J113" s="105">
        <v>41177</v>
      </c>
      <c r="K113" s="105">
        <v>41198</v>
      </c>
      <c r="L113" s="104">
        <v>1</v>
      </c>
      <c r="M113" s="23">
        <v>0</v>
      </c>
      <c r="N113" s="23">
        <v>16</v>
      </c>
      <c r="O113" s="23">
        <v>0</v>
      </c>
      <c r="P113" s="23">
        <v>9</v>
      </c>
      <c r="Q113" s="11">
        <v>41.1</v>
      </c>
      <c r="R113" s="11">
        <v>191.7</v>
      </c>
      <c r="S113" s="116" t="s">
        <v>411</v>
      </c>
      <c r="T113" s="2" t="s">
        <v>55</v>
      </c>
      <c r="U113" s="31">
        <v>52.3</v>
      </c>
    </row>
    <row r="114" spans="1:22" x14ac:dyDescent="0.55000000000000004">
      <c r="A114" s="22">
        <v>21910266301</v>
      </c>
      <c r="B114" s="23" t="s">
        <v>84</v>
      </c>
      <c r="C114" s="2">
        <v>66001</v>
      </c>
      <c r="D114" s="86" t="s">
        <v>306</v>
      </c>
      <c r="E114" s="22">
        <v>542</v>
      </c>
      <c r="F114" s="23" t="s">
        <v>295</v>
      </c>
      <c r="G114" s="23" t="s">
        <v>300</v>
      </c>
      <c r="H114" s="86" t="s">
        <v>307</v>
      </c>
      <c r="I114" s="86">
        <v>250</v>
      </c>
      <c r="J114" s="105">
        <v>41234</v>
      </c>
      <c r="K114" s="105">
        <v>41255</v>
      </c>
      <c r="L114" s="104">
        <v>3</v>
      </c>
      <c r="M114" s="23" t="s">
        <v>360</v>
      </c>
      <c r="N114" s="23" t="s">
        <v>360</v>
      </c>
      <c r="O114" s="23" t="s">
        <v>360</v>
      </c>
      <c r="P114" s="23" t="s">
        <v>360</v>
      </c>
      <c r="Q114" s="11">
        <v>41.1</v>
      </c>
      <c r="R114" s="11">
        <v>175.7</v>
      </c>
      <c r="S114" s="116" t="s">
        <v>413</v>
      </c>
      <c r="T114" s="2" t="s">
        <v>165</v>
      </c>
      <c r="U114" s="31">
        <v>34.9</v>
      </c>
    </row>
    <row r="115" spans="1:22" x14ac:dyDescent="0.55000000000000004">
      <c r="A115" s="22">
        <v>21910265801</v>
      </c>
      <c r="B115" s="23" t="s">
        <v>11</v>
      </c>
      <c r="C115" s="2">
        <v>66101</v>
      </c>
      <c r="D115" s="86" t="s">
        <v>306</v>
      </c>
      <c r="E115" s="22">
        <v>908</v>
      </c>
      <c r="F115" s="23" t="s">
        <v>296</v>
      </c>
      <c r="G115" s="23" t="s">
        <v>300</v>
      </c>
      <c r="H115" s="86" t="s">
        <v>307</v>
      </c>
      <c r="I115" s="86">
        <v>250</v>
      </c>
      <c r="J115" s="105">
        <v>41291</v>
      </c>
      <c r="K115" s="105">
        <v>41312</v>
      </c>
      <c r="L115" s="104">
        <v>5</v>
      </c>
      <c r="M115" s="23" t="s">
        <v>360</v>
      </c>
      <c r="N115" s="23" t="s">
        <v>360</v>
      </c>
      <c r="O115" s="23" t="s">
        <v>360</v>
      </c>
      <c r="P115" s="23" t="s">
        <v>360</v>
      </c>
      <c r="Q115" s="11">
        <v>52.3</v>
      </c>
      <c r="R115" s="11">
        <v>290.5</v>
      </c>
      <c r="S115" s="116" t="s">
        <v>520</v>
      </c>
      <c r="T115" s="2" t="s">
        <v>76</v>
      </c>
      <c r="U115" s="31">
        <v>42</v>
      </c>
    </row>
    <row r="116" spans="1:22" x14ac:dyDescent="0.55000000000000004">
      <c r="A116" s="22">
        <v>21910265401</v>
      </c>
      <c r="B116" s="23" t="s">
        <v>153</v>
      </c>
      <c r="C116" s="2">
        <v>67801</v>
      </c>
      <c r="D116" s="86" t="s">
        <v>306</v>
      </c>
      <c r="E116" s="22">
        <v>905</v>
      </c>
      <c r="F116" s="23" t="s">
        <v>296</v>
      </c>
      <c r="G116" s="23" t="s">
        <v>300</v>
      </c>
      <c r="H116" s="86" t="s">
        <v>307</v>
      </c>
      <c r="I116" s="86">
        <v>250</v>
      </c>
      <c r="J116" s="105">
        <v>41289</v>
      </c>
      <c r="K116" s="105">
        <v>41310</v>
      </c>
      <c r="L116" s="104">
        <v>5</v>
      </c>
      <c r="M116" s="23" t="s">
        <v>360</v>
      </c>
      <c r="N116" s="23" t="s">
        <v>360</v>
      </c>
      <c r="O116" s="23" t="s">
        <v>360</v>
      </c>
      <c r="P116" s="23" t="s">
        <v>360</v>
      </c>
      <c r="Q116" s="11">
        <v>61.5</v>
      </c>
      <c r="R116" s="11">
        <v>330.7</v>
      </c>
      <c r="S116" s="116" t="s">
        <v>520</v>
      </c>
      <c r="T116" s="2" t="s">
        <v>209</v>
      </c>
      <c r="U116" s="31">
        <v>14.1</v>
      </c>
    </row>
    <row r="117" spans="1:22" x14ac:dyDescent="0.55000000000000004">
      <c r="A117" s="22">
        <v>21910266201</v>
      </c>
      <c r="B117" s="23" t="s">
        <v>115</v>
      </c>
      <c r="C117" s="2">
        <v>70501</v>
      </c>
      <c r="D117" s="86" t="s">
        <v>306</v>
      </c>
      <c r="E117" s="22">
        <v>539</v>
      </c>
      <c r="F117" s="23" t="s">
        <v>295</v>
      </c>
      <c r="G117" s="23" t="s">
        <v>300</v>
      </c>
      <c r="H117" s="86" t="s">
        <v>307</v>
      </c>
      <c r="I117" s="86">
        <v>250</v>
      </c>
      <c r="J117" s="105">
        <v>41234</v>
      </c>
      <c r="K117" s="105">
        <v>41255</v>
      </c>
      <c r="L117" s="104">
        <v>3</v>
      </c>
      <c r="M117" s="23" t="s">
        <v>360</v>
      </c>
      <c r="N117" s="23" t="s">
        <v>360</v>
      </c>
      <c r="O117" s="23" t="s">
        <v>360</v>
      </c>
      <c r="P117" s="23" t="s">
        <v>360</v>
      </c>
      <c r="Q117" s="11">
        <v>52.4</v>
      </c>
      <c r="R117" s="11">
        <v>293.2</v>
      </c>
      <c r="S117" s="116" t="s">
        <v>413</v>
      </c>
      <c r="T117" s="2" t="s">
        <v>152</v>
      </c>
      <c r="U117" s="31">
        <v>41</v>
      </c>
    </row>
    <row r="118" spans="1:22" x14ac:dyDescent="0.55000000000000004">
      <c r="A118" s="22">
        <v>21910266401</v>
      </c>
      <c r="B118" s="23" t="s">
        <v>117</v>
      </c>
      <c r="C118" s="2">
        <v>71401</v>
      </c>
      <c r="D118" s="86" t="s">
        <v>306</v>
      </c>
      <c r="E118" s="22">
        <v>780</v>
      </c>
      <c r="F118" s="23" t="s">
        <v>295</v>
      </c>
      <c r="G118" s="23" t="s">
        <v>300</v>
      </c>
      <c r="H118" s="86" t="s">
        <v>307</v>
      </c>
      <c r="I118" s="86">
        <v>250</v>
      </c>
      <c r="J118" s="105">
        <v>41267</v>
      </c>
      <c r="K118" s="105">
        <v>41288</v>
      </c>
      <c r="L118" s="104">
        <v>4</v>
      </c>
      <c r="M118" s="23" t="s">
        <v>360</v>
      </c>
      <c r="N118" s="23" t="s">
        <v>360</v>
      </c>
      <c r="O118" s="23" t="s">
        <v>360</v>
      </c>
      <c r="P118" s="23" t="s">
        <v>360</v>
      </c>
      <c r="Q118" s="11">
        <v>53.4</v>
      </c>
      <c r="R118" s="11">
        <v>257.39999999999998</v>
      </c>
      <c r="S118" s="116" t="s">
        <v>521</v>
      </c>
      <c r="T118" s="2" t="s">
        <v>229</v>
      </c>
      <c r="U118" s="31">
        <v>25</v>
      </c>
    </row>
    <row r="119" spans="1:22" x14ac:dyDescent="0.55000000000000004">
      <c r="A119" s="22">
        <v>21910265001</v>
      </c>
      <c r="B119" s="23" t="s">
        <v>256</v>
      </c>
      <c r="C119" s="2">
        <v>71701</v>
      </c>
      <c r="D119" s="86" t="s">
        <v>306</v>
      </c>
      <c r="E119" s="22">
        <v>299</v>
      </c>
      <c r="F119" s="23" t="s">
        <v>296</v>
      </c>
      <c r="G119" s="23" t="s">
        <v>300</v>
      </c>
      <c r="H119" s="86" t="s">
        <v>307</v>
      </c>
      <c r="I119" s="86">
        <v>250</v>
      </c>
      <c r="J119" s="105">
        <v>41207</v>
      </c>
      <c r="K119" s="105">
        <v>41228</v>
      </c>
      <c r="L119" s="104">
        <v>2</v>
      </c>
      <c r="M119" s="23" t="s">
        <v>360</v>
      </c>
      <c r="N119" s="23" t="s">
        <v>360</v>
      </c>
      <c r="O119" s="23" t="s">
        <v>360</v>
      </c>
      <c r="P119" s="23" t="s">
        <v>360</v>
      </c>
      <c r="Q119" s="11">
        <v>55.9</v>
      </c>
      <c r="R119" s="11">
        <v>331.8</v>
      </c>
      <c r="S119" s="116" t="s">
        <v>522</v>
      </c>
      <c r="T119" s="2" t="s">
        <v>274</v>
      </c>
      <c r="U119" s="31">
        <v>1.05</v>
      </c>
    </row>
    <row r="120" spans="1:22" x14ac:dyDescent="0.55000000000000004">
      <c r="A120" s="22">
        <v>21910266801</v>
      </c>
      <c r="B120" s="23" t="s">
        <v>12</v>
      </c>
      <c r="C120" s="2">
        <v>71801</v>
      </c>
      <c r="D120" s="86" t="s">
        <v>306</v>
      </c>
      <c r="E120" s="22">
        <v>908</v>
      </c>
      <c r="F120" s="23" t="s">
        <v>295</v>
      </c>
      <c r="G120" s="23" t="s">
        <v>300</v>
      </c>
      <c r="H120" s="86" t="s">
        <v>307</v>
      </c>
      <c r="I120" s="86">
        <v>250</v>
      </c>
      <c r="J120" s="105">
        <v>41291</v>
      </c>
      <c r="K120" s="105">
        <v>41312</v>
      </c>
      <c r="L120" s="104">
        <v>5</v>
      </c>
      <c r="M120" s="23" t="s">
        <v>360</v>
      </c>
      <c r="N120" s="23" t="s">
        <v>360</v>
      </c>
      <c r="O120" s="23" t="s">
        <v>360</v>
      </c>
      <c r="P120" s="23" t="s">
        <v>360</v>
      </c>
      <c r="Q120" s="11">
        <v>53.2</v>
      </c>
      <c r="R120" s="11">
        <v>298</v>
      </c>
      <c r="S120" s="116" t="s">
        <v>520</v>
      </c>
      <c r="T120" s="2" t="s">
        <v>77</v>
      </c>
      <c r="U120" s="31">
        <v>46.4</v>
      </c>
    </row>
    <row r="121" spans="1:22" x14ac:dyDescent="0.55000000000000004">
      <c r="A121" s="22">
        <v>21910266501</v>
      </c>
      <c r="B121" s="23" t="s">
        <v>29</v>
      </c>
      <c r="C121" s="2">
        <v>73301</v>
      </c>
      <c r="D121" s="86" t="s">
        <v>306</v>
      </c>
      <c r="E121" s="22">
        <v>894</v>
      </c>
      <c r="F121" s="23" t="s">
        <v>295</v>
      </c>
      <c r="G121" s="23" t="s">
        <v>300</v>
      </c>
      <c r="H121" s="86" t="s">
        <v>307</v>
      </c>
      <c r="I121" s="86">
        <v>250</v>
      </c>
      <c r="J121" s="105">
        <v>41288</v>
      </c>
      <c r="K121" s="105">
        <v>41309</v>
      </c>
      <c r="L121" s="104">
        <v>5</v>
      </c>
      <c r="M121" s="23" t="s">
        <v>360</v>
      </c>
      <c r="N121" s="23" t="s">
        <v>360</v>
      </c>
      <c r="O121" s="23" t="s">
        <v>360</v>
      </c>
      <c r="P121" s="23" t="s">
        <v>360</v>
      </c>
      <c r="Q121" s="11">
        <v>47.4</v>
      </c>
      <c r="R121" s="11">
        <v>269</v>
      </c>
      <c r="S121" s="116" t="s">
        <v>520</v>
      </c>
      <c r="T121" s="2" t="s">
        <v>3</v>
      </c>
      <c r="U121" s="31">
        <v>22.3</v>
      </c>
    </row>
    <row r="122" spans="1:22" x14ac:dyDescent="0.55000000000000004">
      <c r="A122" s="22">
        <v>21910266001</v>
      </c>
      <c r="B122" s="23" t="s">
        <v>258</v>
      </c>
      <c r="C122" s="2">
        <v>73701</v>
      </c>
      <c r="D122" s="86" t="s">
        <v>306</v>
      </c>
      <c r="E122" s="22">
        <v>305</v>
      </c>
      <c r="F122" s="23" t="s">
        <v>295</v>
      </c>
      <c r="G122" s="23" t="s">
        <v>300</v>
      </c>
      <c r="H122" s="86" t="s">
        <v>307</v>
      </c>
      <c r="I122" s="86">
        <v>250</v>
      </c>
      <c r="J122" s="105">
        <v>41207</v>
      </c>
      <c r="K122" s="105">
        <v>41228</v>
      </c>
      <c r="L122" s="104">
        <v>2</v>
      </c>
      <c r="M122" s="23" t="s">
        <v>360</v>
      </c>
      <c r="N122" s="23" t="s">
        <v>360</v>
      </c>
      <c r="O122" s="23" t="s">
        <v>360</v>
      </c>
      <c r="P122" s="23" t="s">
        <v>360</v>
      </c>
      <c r="Q122" s="9">
        <v>48.4</v>
      </c>
      <c r="R122" s="11">
        <v>209.5</v>
      </c>
      <c r="S122" s="116" t="s">
        <v>522</v>
      </c>
      <c r="T122" s="2" t="s">
        <v>276</v>
      </c>
      <c r="U122" s="31">
        <v>1.1399999999999999</v>
      </c>
    </row>
    <row r="123" spans="1:22" x14ac:dyDescent="0.55000000000000004">
      <c r="A123" s="22">
        <v>21910266101</v>
      </c>
      <c r="B123" s="23" t="s">
        <v>104</v>
      </c>
      <c r="C123" s="2">
        <v>81801</v>
      </c>
      <c r="D123" s="86" t="s">
        <v>306</v>
      </c>
      <c r="E123" s="22">
        <v>534</v>
      </c>
      <c r="F123" s="23" t="s">
        <v>295</v>
      </c>
      <c r="G123" s="23" t="s">
        <v>300</v>
      </c>
      <c r="H123" s="86" t="s">
        <v>307</v>
      </c>
      <c r="I123" s="86">
        <v>250</v>
      </c>
      <c r="J123" s="105">
        <v>41233</v>
      </c>
      <c r="K123" s="105">
        <v>41254</v>
      </c>
      <c r="L123" s="104">
        <v>3</v>
      </c>
      <c r="M123" s="23" t="s">
        <v>360</v>
      </c>
      <c r="N123" s="23" t="s">
        <v>360</v>
      </c>
      <c r="O123" s="23" t="s">
        <v>360</v>
      </c>
      <c r="P123" s="23" t="s">
        <v>360</v>
      </c>
      <c r="Q123" s="11">
        <v>53.3</v>
      </c>
      <c r="R123" s="11">
        <v>325.10000000000002</v>
      </c>
      <c r="S123" s="116" t="s">
        <v>413</v>
      </c>
      <c r="T123" s="2" t="s">
        <v>159</v>
      </c>
      <c r="U123" s="31">
        <v>38.299999999999997</v>
      </c>
    </row>
    <row r="124" spans="1:22" x14ac:dyDescent="0.55000000000000004">
      <c r="A124" s="77">
        <v>21910268101</v>
      </c>
      <c r="B124" s="12" t="s">
        <v>301</v>
      </c>
      <c r="C124" s="77">
        <v>59901</v>
      </c>
      <c r="D124" s="78" t="s">
        <v>306</v>
      </c>
      <c r="E124" s="18">
        <v>313</v>
      </c>
      <c r="F124" s="78" t="s">
        <v>295</v>
      </c>
      <c r="G124" s="23" t="s">
        <v>300</v>
      </c>
      <c r="H124" s="86" t="s">
        <v>307</v>
      </c>
      <c r="I124" s="78">
        <v>2500</v>
      </c>
      <c r="J124" s="105">
        <v>41208</v>
      </c>
      <c r="K124" s="105">
        <v>41229</v>
      </c>
      <c r="L124" s="104">
        <v>2</v>
      </c>
      <c r="M124" s="40" t="s">
        <v>360</v>
      </c>
      <c r="N124" s="40" t="s">
        <v>360</v>
      </c>
      <c r="O124" s="40" t="s">
        <v>360</v>
      </c>
      <c r="P124" s="40" t="s">
        <v>360</v>
      </c>
      <c r="Q124" s="78">
        <v>49.2</v>
      </c>
      <c r="R124" s="79">
        <v>256.5</v>
      </c>
      <c r="S124" s="116" t="s">
        <v>301</v>
      </c>
      <c r="T124" s="12" t="s">
        <v>301</v>
      </c>
      <c r="U124" s="12" t="s">
        <v>301</v>
      </c>
      <c r="V124" s="7" t="s">
        <v>299</v>
      </c>
    </row>
    <row r="125" spans="1:22" x14ac:dyDescent="0.55000000000000004">
      <c r="A125" s="22">
        <v>21910267801</v>
      </c>
      <c r="B125" s="23" t="s">
        <v>175</v>
      </c>
      <c r="C125" s="2">
        <v>61101</v>
      </c>
      <c r="D125" s="86" t="s">
        <v>306</v>
      </c>
      <c r="E125" s="22">
        <v>920</v>
      </c>
      <c r="F125" s="23" t="s">
        <v>296</v>
      </c>
      <c r="G125" s="23" t="s">
        <v>300</v>
      </c>
      <c r="H125" s="86" t="s">
        <v>307</v>
      </c>
      <c r="I125" s="86">
        <v>2500</v>
      </c>
      <c r="J125" s="105">
        <v>41290</v>
      </c>
      <c r="K125" s="105">
        <v>41311</v>
      </c>
      <c r="L125" s="104">
        <v>5</v>
      </c>
      <c r="M125" s="23" t="s">
        <v>360</v>
      </c>
      <c r="N125" s="23" t="s">
        <v>360</v>
      </c>
      <c r="O125" s="23" t="s">
        <v>360</v>
      </c>
      <c r="P125" s="23" t="s">
        <v>360</v>
      </c>
      <c r="Q125" s="11">
        <v>52.1</v>
      </c>
      <c r="R125" s="11">
        <v>364.4</v>
      </c>
      <c r="S125" s="116" t="s">
        <v>520</v>
      </c>
      <c r="T125" s="2" t="s">
        <v>238</v>
      </c>
      <c r="U125" s="31">
        <v>20.9</v>
      </c>
    </row>
    <row r="126" spans="1:22" x14ac:dyDescent="0.55000000000000004">
      <c r="A126" s="22">
        <v>21910267401</v>
      </c>
      <c r="B126" s="23" t="s">
        <v>170</v>
      </c>
      <c r="C126" s="2">
        <v>61401</v>
      </c>
      <c r="D126" s="86" t="s">
        <v>306</v>
      </c>
      <c r="E126" s="22">
        <v>557</v>
      </c>
      <c r="F126" s="23" t="s">
        <v>296</v>
      </c>
      <c r="G126" s="23" t="s">
        <v>300</v>
      </c>
      <c r="H126" s="86" t="s">
        <v>307</v>
      </c>
      <c r="I126" s="86">
        <v>2500</v>
      </c>
      <c r="J126" s="105">
        <v>41235</v>
      </c>
      <c r="K126" s="105">
        <v>41256</v>
      </c>
      <c r="L126" s="104">
        <v>3</v>
      </c>
      <c r="M126" s="23" t="s">
        <v>360</v>
      </c>
      <c r="N126" s="23" t="s">
        <v>360</v>
      </c>
      <c r="O126" s="23" t="s">
        <v>360</v>
      </c>
      <c r="P126" s="23" t="s">
        <v>360</v>
      </c>
      <c r="Q126" s="11">
        <v>67.599999999999994</v>
      </c>
      <c r="R126" s="11">
        <v>344.3</v>
      </c>
      <c r="S126" s="116" t="s">
        <v>413</v>
      </c>
      <c r="T126" s="2" t="s">
        <v>125</v>
      </c>
      <c r="U126" s="31">
        <v>21.7</v>
      </c>
    </row>
    <row r="127" spans="1:22" x14ac:dyDescent="0.55000000000000004">
      <c r="A127" s="22">
        <v>21910268001</v>
      </c>
      <c r="B127" s="23" t="s">
        <v>261</v>
      </c>
      <c r="C127" s="2">
        <v>62101</v>
      </c>
      <c r="D127" s="86" t="s">
        <v>306</v>
      </c>
      <c r="E127" s="22">
        <v>558</v>
      </c>
      <c r="F127" s="23" t="s">
        <v>295</v>
      </c>
      <c r="G127" s="23" t="s">
        <v>300</v>
      </c>
      <c r="H127" s="86" t="s">
        <v>307</v>
      </c>
      <c r="I127" s="86">
        <v>2500</v>
      </c>
      <c r="J127" s="105">
        <v>41232</v>
      </c>
      <c r="K127" s="105">
        <v>41253</v>
      </c>
      <c r="L127" s="104">
        <v>3</v>
      </c>
      <c r="M127" s="23" t="s">
        <v>360</v>
      </c>
      <c r="N127" s="23" t="s">
        <v>360</v>
      </c>
      <c r="O127" s="23" t="s">
        <v>360</v>
      </c>
      <c r="P127" s="23" t="s">
        <v>360</v>
      </c>
      <c r="Q127" s="9">
        <v>42.8</v>
      </c>
      <c r="R127" s="11">
        <v>239.6</v>
      </c>
      <c r="S127" s="116" t="s">
        <v>413</v>
      </c>
      <c r="T127" s="2" t="s">
        <v>279</v>
      </c>
      <c r="U127" s="2">
        <v>27.2</v>
      </c>
    </row>
    <row r="128" spans="1:22" x14ac:dyDescent="0.55000000000000004">
      <c r="A128" s="22">
        <v>21910267501</v>
      </c>
      <c r="B128" s="23" t="s">
        <v>92</v>
      </c>
      <c r="C128" s="2">
        <v>62801</v>
      </c>
      <c r="D128" s="86" t="s">
        <v>306</v>
      </c>
      <c r="E128" s="22">
        <v>798</v>
      </c>
      <c r="F128" s="23" t="s">
        <v>296</v>
      </c>
      <c r="G128" s="23" t="s">
        <v>300</v>
      </c>
      <c r="H128" s="86" t="s">
        <v>307</v>
      </c>
      <c r="I128" s="86">
        <v>2500</v>
      </c>
      <c r="J128" s="105">
        <v>41262</v>
      </c>
      <c r="K128" s="105">
        <v>41283</v>
      </c>
      <c r="L128" s="104">
        <v>4</v>
      </c>
      <c r="M128" s="23" t="s">
        <v>360</v>
      </c>
      <c r="N128" s="23" t="s">
        <v>360</v>
      </c>
      <c r="O128" s="23" t="s">
        <v>360</v>
      </c>
      <c r="P128" s="23" t="s">
        <v>360</v>
      </c>
      <c r="Q128" s="11">
        <v>50.1</v>
      </c>
      <c r="R128" s="11">
        <v>239.4</v>
      </c>
      <c r="S128" s="116" t="s">
        <v>521</v>
      </c>
      <c r="T128" s="2" t="s">
        <v>2</v>
      </c>
      <c r="U128" s="31">
        <v>12.3</v>
      </c>
    </row>
    <row r="129" spans="1:22" x14ac:dyDescent="0.55000000000000004">
      <c r="A129" s="22">
        <v>21910268501</v>
      </c>
      <c r="B129" s="23" t="s">
        <v>172</v>
      </c>
      <c r="C129" s="2">
        <v>63301</v>
      </c>
      <c r="D129" s="86" t="s">
        <v>306</v>
      </c>
      <c r="E129" s="22">
        <v>557</v>
      </c>
      <c r="F129" s="23" t="s">
        <v>295</v>
      </c>
      <c r="G129" s="23" t="s">
        <v>300</v>
      </c>
      <c r="H129" s="86" t="s">
        <v>307</v>
      </c>
      <c r="I129" s="86">
        <v>2500</v>
      </c>
      <c r="J129" s="105">
        <v>41235</v>
      </c>
      <c r="K129" s="105">
        <v>41256</v>
      </c>
      <c r="L129" s="104">
        <v>3</v>
      </c>
      <c r="M129" s="23" t="s">
        <v>360</v>
      </c>
      <c r="N129" s="23" t="s">
        <v>360</v>
      </c>
      <c r="O129" s="23" t="s">
        <v>360</v>
      </c>
      <c r="P129" s="23" t="s">
        <v>360</v>
      </c>
      <c r="Q129" s="11">
        <v>62.1</v>
      </c>
      <c r="R129" s="11">
        <v>308</v>
      </c>
      <c r="S129" s="116" t="s">
        <v>413</v>
      </c>
      <c r="T129" s="2" t="s">
        <v>5</v>
      </c>
      <c r="U129" s="31">
        <v>21.6</v>
      </c>
    </row>
    <row r="130" spans="1:22" x14ac:dyDescent="0.55000000000000004">
      <c r="A130" s="22">
        <v>21910267701</v>
      </c>
      <c r="B130" s="23" t="s">
        <v>43</v>
      </c>
      <c r="C130" s="2">
        <v>64501</v>
      </c>
      <c r="D130" s="86" t="s">
        <v>306</v>
      </c>
      <c r="E130" s="22">
        <v>921</v>
      </c>
      <c r="F130" s="23" t="s">
        <v>296</v>
      </c>
      <c r="G130" s="23" t="s">
        <v>300</v>
      </c>
      <c r="H130" s="86" t="s">
        <v>307</v>
      </c>
      <c r="I130" s="86">
        <v>2500</v>
      </c>
      <c r="J130" s="105">
        <v>41289</v>
      </c>
      <c r="K130" s="105">
        <v>41310</v>
      </c>
      <c r="L130" s="104">
        <v>5</v>
      </c>
      <c r="M130" s="23" t="s">
        <v>360</v>
      </c>
      <c r="N130" s="23" t="s">
        <v>360</v>
      </c>
      <c r="O130" s="23" t="s">
        <v>360</v>
      </c>
      <c r="P130" s="23" t="s">
        <v>360</v>
      </c>
      <c r="Q130" s="11">
        <v>53.4</v>
      </c>
      <c r="R130" s="11">
        <v>261.89999999999998</v>
      </c>
      <c r="S130" s="116" t="s">
        <v>520</v>
      </c>
      <c r="T130" s="2" t="s">
        <v>7</v>
      </c>
      <c r="U130" s="31">
        <v>18.3</v>
      </c>
    </row>
    <row r="131" spans="1:22" x14ac:dyDescent="0.55000000000000004">
      <c r="A131" s="22">
        <v>21910266901</v>
      </c>
      <c r="B131" s="26" t="s">
        <v>252</v>
      </c>
      <c r="C131" s="25">
        <v>66901</v>
      </c>
      <c r="D131" s="86" t="s">
        <v>306</v>
      </c>
      <c r="E131" s="22">
        <v>74</v>
      </c>
      <c r="F131" s="23" t="s">
        <v>296</v>
      </c>
      <c r="G131" s="23" t="s">
        <v>300</v>
      </c>
      <c r="H131" s="86" t="s">
        <v>307</v>
      </c>
      <c r="I131" s="86">
        <v>2500</v>
      </c>
      <c r="J131" s="105">
        <v>41179</v>
      </c>
      <c r="K131" s="105">
        <v>41200</v>
      </c>
      <c r="L131" s="104">
        <v>1</v>
      </c>
      <c r="M131" s="26">
        <v>0</v>
      </c>
      <c r="N131" s="26">
        <v>14</v>
      </c>
      <c r="O131" s="26">
        <v>0</v>
      </c>
      <c r="P131" s="26">
        <v>7</v>
      </c>
      <c r="Q131" s="76">
        <v>53.5</v>
      </c>
      <c r="R131" s="11">
        <v>223.7</v>
      </c>
      <c r="S131" s="116" t="s">
        <v>411</v>
      </c>
      <c r="T131" s="2" t="s">
        <v>271</v>
      </c>
      <c r="U131" s="2">
        <v>47.6</v>
      </c>
    </row>
    <row r="132" spans="1:22" x14ac:dyDescent="0.55000000000000004">
      <c r="A132" s="22">
        <v>21910267001</v>
      </c>
      <c r="B132" s="23" t="s">
        <v>251</v>
      </c>
      <c r="C132" s="2">
        <v>67001</v>
      </c>
      <c r="D132" s="86" t="s">
        <v>306</v>
      </c>
      <c r="E132" s="22">
        <v>65</v>
      </c>
      <c r="F132" s="23" t="s">
        <v>296</v>
      </c>
      <c r="G132" s="23" t="s">
        <v>300</v>
      </c>
      <c r="H132" s="86" t="s">
        <v>307</v>
      </c>
      <c r="I132" s="86">
        <v>2500</v>
      </c>
      <c r="J132" s="105">
        <v>41180</v>
      </c>
      <c r="K132" s="105">
        <v>41201</v>
      </c>
      <c r="L132" s="104">
        <v>1</v>
      </c>
      <c r="M132" s="23">
        <v>0</v>
      </c>
      <c r="N132" s="23">
        <v>13</v>
      </c>
      <c r="O132" s="23">
        <v>0</v>
      </c>
      <c r="P132" s="23">
        <v>6</v>
      </c>
      <c r="Q132" s="11">
        <v>56.8</v>
      </c>
      <c r="R132" s="11">
        <v>285.8</v>
      </c>
      <c r="S132" s="116" t="s">
        <v>411</v>
      </c>
      <c r="T132" s="2" t="s">
        <v>22</v>
      </c>
      <c r="U132" s="31">
        <v>30.2</v>
      </c>
    </row>
    <row r="133" spans="1:22" x14ac:dyDescent="0.55000000000000004">
      <c r="A133" s="77">
        <v>21910267301</v>
      </c>
      <c r="B133" s="12" t="s">
        <v>301</v>
      </c>
      <c r="C133" s="77">
        <v>67401</v>
      </c>
      <c r="D133" s="78" t="s">
        <v>306</v>
      </c>
      <c r="E133" s="18">
        <v>313</v>
      </c>
      <c r="F133" s="78" t="s">
        <v>296</v>
      </c>
      <c r="G133" s="23" t="s">
        <v>300</v>
      </c>
      <c r="H133" s="86" t="s">
        <v>307</v>
      </c>
      <c r="I133" s="78">
        <v>2500</v>
      </c>
      <c r="J133" s="105">
        <v>41208</v>
      </c>
      <c r="K133" s="105">
        <v>41229</v>
      </c>
      <c r="L133" s="104">
        <v>2</v>
      </c>
      <c r="M133" s="40" t="s">
        <v>360</v>
      </c>
      <c r="N133" s="40" t="s">
        <v>360</v>
      </c>
      <c r="O133" s="40" t="s">
        <v>360</v>
      </c>
      <c r="P133" s="40" t="s">
        <v>360</v>
      </c>
      <c r="Q133" s="78">
        <v>51.8</v>
      </c>
      <c r="R133" s="79">
        <v>212.4</v>
      </c>
      <c r="S133" s="116" t="s">
        <v>301</v>
      </c>
      <c r="T133" s="12" t="s">
        <v>301</v>
      </c>
      <c r="U133" s="12" t="s">
        <v>301</v>
      </c>
      <c r="V133" s="7" t="s">
        <v>299</v>
      </c>
    </row>
    <row r="134" spans="1:22" x14ac:dyDescent="0.55000000000000004">
      <c r="A134" s="22">
        <v>21910268601</v>
      </c>
      <c r="B134" s="23" t="s">
        <v>224</v>
      </c>
      <c r="C134" s="2">
        <v>67701</v>
      </c>
      <c r="D134" s="86" t="s">
        <v>306</v>
      </c>
      <c r="E134" s="22">
        <v>796</v>
      </c>
      <c r="F134" s="23" t="s">
        <v>295</v>
      </c>
      <c r="G134" s="23" t="s">
        <v>300</v>
      </c>
      <c r="H134" s="86" t="s">
        <v>307</v>
      </c>
      <c r="I134" s="86">
        <v>2500</v>
      </c>
      <c r="J134" s="105">
        <v>41262</v>
      </c>
      <c r="K134" s="105">
        <v>41283</v>
      </c>
      <c r="L134" s="104">
        <v>4</v>
      </c>
      <c r="M134" s="23" t="s">
        <v>360</v>
      </c>
      <c r="N134" s="23" t="s">
        <v>360</v>
      </c>
      <c r="O134" s="23" t="s">
        <v>360</v>
      </c>
      <c r="P134" s="23" t="s">
        <v>360</v>
      </c>
      <c r="Q134" s="11">
        <v>56.3</v>
      </c>
      <c r="R134" s="11">
        <v>342.9</v>
      </c>
      <c r="S134" s="116" t="s">
        <v>521</v>
      </c>
      <c r="T134" s="2" t="s">
        <v>62</v>
      </c>
      <c r="U134" s="31">
        <v>17.8</v>
      </c>
    </row>
    <row r="135" spans="1:22" x14ac:dyDescent="0.55000000000000004">
      <c r="A135" s="22">
        <v>21910267901</v>
      </c>
      <c r="B135" s="23" t="s">
        <v>212</v>
      </c>
      <c r="C135" s="2">
        <v>67901</v>
      </c>
      <c r="D135" s="86" t="s">
        <v>306</v>
      </c>
      <c r="E135" s="22">
        <v>75</v>
      </c>
      <c r="F135" s="23" t="s">
        <v>295</v>
      </c>
      <c r="G135" s="23" t="s">
        <v>300</v>
      </c>
      <c r="H135" s="86" t="s">
        <v>307</v>
      </c>
      <c r="I135" s="86">
        <v>2500</v>
      </c>
      <c r="J135" s="105">
        <v>41176</v>
      </c>
      <c r="K135" s="105">
        <v>41197</v>
      </c>
      <c r="L135" s="104">
        <v>1</v>
      </c>
      <c r="M135" s="23">
        <v>0</v>
      </c>
      <c r="N135" s="23">
        <v>16</v>
      </c>
      <c r="O135" s="23">
        <v>0</v>
      </c>
      <c r="P135" s="23">
        <v>10</v>
      </c>
      <c r="Q135" s="11">
        <v>48.2</v>
      </c>
      <c r="R135" s="11">
        <v>215</v>
      </c>
      <c r="S135" s="116" t="s">
        <v>411</v>
      </c>
      <c r="T135" s="2" t="s">
        <v>143</v>
      </c>
      <c r="U135" s="31">
        <v>34.700000000000003</v>
      </c>
    </row>
    <row r="136" spans="1:22" x14ac:dyDescent="0.55000000000000004">
      <c r="A136" s="22">
        <v>21910268301</v>
      </c>
      <c r="B136" s="23" t="s">
        <v>112</v>
      </c>
      <c r="C136" s="2">
        <v>68801</v>
      </c>
      <c r="D136" s="86" t="s">
        <v>306</v>
      </c>
      <c r="E136" s="22">
        <v>565</v>
      </c>
      <c r="F136" s="23" t="s">
        <v>295</v>
      </c>
      <c r="G136" s="23" t="s">
        <v>300</v>
      </c>
      <c r="H136" s="86" t="s">
        <v>307</v>
      </c>
      <c r="I136" s="86">
        <v>2500</v>
      </c>
      <c r="J136" s="105">
        <v>41234</v>
      </c>
      <c r="K136" s="105">
        <v>41255</v>
      </c>
      <c r="L136" s="104">
        <v>3</v>
      </c>
      <c r="M136" s="23" t="s">
        <v>360</v>
      </c>
      <c r="N136" s="23" t="s">
        <v>360</v>
      </c>
      <c r="O136" s="23" t="s">
        <v>360</v>
      </c>
      <c r="P136" s="23" t="s">
        <v>360</v>
      </c>
      <c r="Q136" s="11">
        <v>46.4</v>
      </c>
      <c r="R136" s="11">
        <v>276.2</v>
      </c>
      <c r="S136" s="116" t="s">
        <v>413</v>
      </c>
      <c r="T136" s="2" t="s">
        <v>149</v>
      </c>
      <c r="U136" s="31">
        <v>43.3</v>
      </c>
    </row>
    <row r="137" spans="1:22" x14ac:dyDescent="0.55000000000000004">
      <c r="A137" s="22">
        <v>21910267201</v>
      </c>
      <c r="B137" s="23" t="s">
        <v>254</v>
      </c>
      <c r="C137" s="2">
        <v>69601</v>
      </c>
      <c r="D137" s="86" t="s">
        <v>306</v>
      </c>
      <c r="E137" s="22">
        <v>316</v>
      </c>
      <c r="F137" s="23" t="s">
        <v>296</v>
      </c>
      <c r="G137" s="23" t="s">
        <v>300</v>
      </c>
      <c r="H137" s="86" t="s">
        <v>307</v>
      </c>
      <c r="I137" s="86">
        <v>2500</v>
      </c>
      <c r="J137" s="105">
        <v>41207</v>
      </c>
      <c r="K137" s="105">
        <v>41228</v>
      </c>
      <c r="L137" s="104">
        <v>2</v>
      </c>
      <c r="M137" s="23" t="s">
        <v>360</v>
      </c>
      <c r="N137" s="23" t="s">
        <v>360</v>
      </c>
      <c r="O137" s="23" t="s">
        <v>360</v>
      </c>
      <c r="P137" s="23" t="s">
        <v>360</v>
      </c>
      <c r="Q137" s="9">
        <v>55.8</v>
      </c>
      <c r="R137" s="11">
        <v>329.6</v>
      </c>
      <c r="S137" s="116" t="s">
        <v>522</v>
      </c>
      <c r="T137" s="2" t="s">
        <v>272</v>
      </c>
      <c r="U137" s="31">
        <v>0.7</v>
      </c>
    </row>
    <row r="138" spans="1:22" x14ac:dyDescent="0.55000000000000004">
      <c r="A138" s="22">
        <v>21910267101</v>
      </c>
      <c r="B138" s="23" t="s">
        <v>138</v>
      </c>
      <c r="C138" s="2">
        <v>70801</v>
      </c>
      <c r="D138" s="86" t="s">
        <v>306</v>
      </c>
      <c r="E138" s="22">
        <v>552</v>
      </c>
      <c r="F138" s="23" t="s">
        <v>296</v>
      </c>
      <c r="G138" s="23" t="s">
        <v>300</v>
      </c>
      <c r="H138" s="86" t="s">
        <v>307</v>
      </c>
      <c r="I138" s="86">
        <v>2500</v>
      </c>
      <c r="J138" s="105">
        <v>41235</v>
      </c>
      <c r="K138" s="105">
        <v>41256</v>
      </c>
      <c r="L138" s="104">
        <v>3</v>
      </c>
      <c r="M138" s="23" t="s">
        <v>360</v>
      </c>
      <c r="N138" s="23" t="s">
        <v>360</v>
      </c>
      <c r="O138" s="23" t="s">
        <v>360</v>
      </c>
      <c r="P138" s="23" t="s">
        <v>360</v>
      </c>
      <c r="Q138" s="11">
        <v>53.1</v>
      </c>
      <c r="R138" s="11">
        <v>279.2</v>
      </c>
      <c r="S138" s="116" t="s">
        <v>413</v>
      </c>
      <c r="T138" s="2" t="s">
        <v>66</v>
      </c>
      <c r="U138" s="31">
        <v>20.5</v>
      </c>
    </row>
    <row r="139" spans="1:22" x14ac:dyDescent="0.55000000000000004">
      <c r="A139" s="22">
        <v>21910267601</v>
      </c>
      <c r="B139" s="23" t="s">
        <v>28</v>
      </c>
      <c r="C139" s="2">
        <v>71201</v>
      </c>
      <c r="D139" s="86" t="s">
        <v>306</v>
      </c>
      <c r="E139" s="22">
        <v>910</v>
      </c>
      <c r="F139" s="23" t="s">
        <v>296</v>
      </c>
      <c r="G139" s="23" t="s">
        <v>300</v>
      </c>
      <c r="H139" s="86" t="s">
        <v>307</v>
      </c>
      <c r="I139" s="86">
        <v>2500</v>
      </c>
      <c r="J139" s="105">
        <v>41288</v>
      </c>
      <c r="K139" s="105">
        <v>41309</v>
      </c>
      <c r="L139" s="104">
        <v>5</v>
      </c>
      <c r="M139" s="23" t="s">
        <v>360</v>
      </c>
      <c r="N139" s="23" t="s">
        <v>360</v>
      </c>
      <c r="O139" s="23" t="s">
        <v>360</v>
      </c>
      <c r="P139" s="23" t="s">
        <v>360</v>
      </c>
      <c r="Q139" s="11">
        <v>54.1</v>
      </c>
      <c r="R139" s="11">
        <v>278.5</v>
      </c>
      <c r="S139" s="116" t="s">
        <v>520</v>
      </c>
      <c r="T139" s="2" t="s">
        <v>2</v>
      </c>
      <c r="U139" s="31">
        <v>14.5</v>
      </c>
    </row>
    <row r="140" spans="1:22" x14ac:dyDescent="0.55000000000000004">
      <c r="A140" s="22">
        <v>21910268201</v>
      </c>
      <c r="B140" s="23" t="s">
        <v>99</v>
      </c>
      <c r="C140" s="2">
        <v>71501</v>
      </c>
      <c r="D140" s="86" t="s">
        <v>306</v>
      </c>
      <c r="E140" s="22">
        <v>551</v>
      </c>
      <c r="F140" s="23" t="s">
        <v>295</v>
      </c>
      <c r="G140" s="23" t="s">
        <v>300</v>
      </c>
      <c r="H140" s="86" t="s">
        <v>307</v>
      </c>
      <c r="I140" s="86">
        <v>2500</v>
      </c>
      <c r="J140" s="105">
        <v>41233</v>
      </c>
      <c r="K140" s="105">
        <v>41254</v>
      </c>
      <c r="L140" s="104">
        <v>3</v>
      </c>
      <c r="M140" s="23" t="s">
        <v>360</v>
      </c>
      <c r="N140" s="23" t="s">
        <v>360</v>
      </c>
      <c r="O140" s="23" t="s">
        <v>360</v>
      </c>
      <c r="P140" s="23" t="s">
        <v>360</v>
      </c>
      <c r="Q140" s="11">
        <v>47.5</v>
      </c>
      <c r="R140" s="11">
        <v>569.5</v>
      </c>
      <c r="S140" s="116" t="s">
        <v>413</v>
      </c>
      <c r="T140" s="2" t="s">
        <v>129</v>
      </c>
      <c r="U140" s="31">
        <v>48</v>
      </c>
    </row>
    <row r="141" spans="1:22" x14ac:dyDescent="0.55000000000000004">
      <c r="A141" s="22">
        <v>21910268401</v>
      </c>
      <c r="B141" s="23" t="s">
        <v>206</v>
      </c>
      <c r="C141" s="2">
        <v>82001</v>
      </c>
      <c r="D141" s="86" t="s">
        <v>306</v>
      </c>
      <c r="E141" s="22">
        <v>552</v>
      </c>
      <c r="F141" s="23" t="s">
        <v>295</v>
      </c>
      <c r="G141" s="23" t="s">
        <v>300</v>
      </c>
      <c r="H141" s="86" t="s">
        <v>307</v>
      </c>
      <c r="I141" s="86">
        <v>2500</v>
      </c>
      <c r="J141" s="105">
        <v>41235</v>
      </c>
      <c r="K141" s="105">
        <v>41256</v>
      </c>
      <c r="L141" s="104">
        <v>3</v>
      </c>
      <c r="M141" s="23" t="s">
        <v>360</v>
      </c>
      <c r="N141" s="23" t="s">
        <v>360</v>
      </c>
      <c r="O141" s="23" t="s">
        <v>360</v>
      </c>
      <c r="P141" s="23" t="s">
        <v>360</v>
      </c>
      <c r="Q141" s="11">
        <v>46.2</v>
      </c>
      <c r="R141" s="11">
        <v>251.4</v>
      </c>
      <c r="S141" s="116" t="s">
        <v>413</v>
      </c>
      <c r="T141" s="2" t="s">
        <v>69</v>
      </c>
      <c r="U141" s="31">
        <v>20.3</v>
      </c>
    </row>
    <row r="142" spans="1:22" x14ac:dyDescent="0.55000000000000004">
      <c r="A142" s="22">
        <v>21910269801</v>
      </c>
      <c r="B142" s="23" t="s">
        <v>116</v>
      </c>
      <c r="C142" s="2">
        <v>59301</v>
      </c>
      <c r="D142" s="86" t="s">
        <v>306</v>
      </c>
      <c r="E142" s="22">
        <v>811</v>
      </c>
      <c r="F142" s="23" t="s">
        <v>296</v>
      </c>
      <c r="G142" s="23" t="s">
        <v>300</v>
      </c>
      <c r="H142" s="86" t="s">
        <v>307</v>
      </c>
      <c r="I142" s="86">
        <v>25000</v>
      </c>
      <c r="J142" s="105">
        <v>41267</v>
      </c>
      <c r="K142" s="105">
        <v>41288</v>
      </c>
      <c r="L142" s="104">
        <v>4</v>
      </c>
      <c r="M142" s="23" t="s">
        <v>360</v>
      </c>
      <c r="N142" s="23" t="s">
        <v>360</v>
      </c>
      <c r="O142" s="23" t="s">
        <v>360</v>
      </c>
      <c r="P142" s="23" t="s">
        <v>360</v>
      </c>
      <c r="Q142" s="11">
        <v>55.8</v>
      </c>
      <c r="R142" s="11">
        <v>323.2</v>
      </c>
      <c r="S142" s="116" t="s">
        <v>521</v>
      </c>
      <c r="T142" s="2" t="s">
        <v>132</v>
      </c>
      <c r="U142" s="31">
        <v>29.9</v>
      </c>
    </row>
    <row r="143" spans="1:22" x14ac:dyDescent="0.55000000000000004">
      <c r="A143" s="77">
        <v>21910270001</v>
      </c>
      <c r="B143" s="12" t="s">
        <v>301</v>
      </c>
      <c r="C143" s="77">
        <v>59401</v>
      </c>
      <c r="D143" s="28" t="s">
        <v>306</v>
      </c>
      <c r="E143" s="18">
        <v>336</v>
      </c>
      <c r="F143" s="78" t="s">
        <v>295</v>
      </c>
      <c r="G143" s="23" t="s">
        <v>300</v>
      </c>
      <c r="H143" s="86" t="s">
        <v>307</v>
      </c>
      <c r="I143" s="28">
        <v>25000</v>
      </c>
      <c r="J143" s="105">
        <v>41208</v>
      </c>
      <c r="K143" s="105">
        <v>41229</v>
      </c>
      <c r="L143" s="104">
        <v>2</v>
      </c>
      <c r="M143" s="40" t="s">
        <v>360</v>
      </c>
      <c r="N143" s="40" t="s">
        <v>360</v>
      </c>
      <c r="O143" s="40" t="s">
        <v>360</v>
      </c>
      <c r="P143" s="40" t="s">
        <v>360</v>
      </c>
      <c r="Q143" s="78">
        <v>49.4</v>
      </c>
      <c r="R143" s="79">
        <v>315.39999999999998</v>
      </c>
      <c r="S143" s="116" t="s">
        <v>301</v>
      </c>
      <c r="T143" s="12" t="s">
        <v>301</v>
      </c>
      <c r="U143" s="12" t="s">
        <v>301</v>
      </c>
      <c r="V143" s="7" t="s">
        <v>299</v>
      </c>
    </row>
    <row r="144" spans="1:22" x14ac:dyDescent="0.55000000000000004">
      <c r="A144" s="77">
        <v>21910269101</v>
      </c>
      <c r="B144" s="12" t="s">
        <v>301</v>
      </c>
      <c r="C144" s="77">
        <v>59501</v>
      </c>
      <c r="D144" s="28" t="s">
        <v>306</v>
      </c>
      <c r="E144" s="18">
        <v>341</v>
      </c>
      <c r="F144" s="78" t="s">
        <v>296</v>
      </c>
      <c r="G144" s="23" t="s">
        <v>300</v>
      </c>
      <c r="H144" s="86" t="s">
        <v>307</v>
      </c>
      <c r="I144" s="28">
        <v>25000</v>
      </c>
      <c r="J144" s="105">
        <v>41205</v>
      </c>
      <c r="K144" s="105">
        <v>41226</v>
      </c>
      <c r="L144" s="104">
        <v>2</v>
      </c>
      <c r="M144" s="40" t="s">
        <v>360</v>
      </c>
      <c r="N144" s="40" t="s">
        <v>360</v>
      </c>
      <c r="O144" s="40" t="s">
        <v>360</v>
      </c>
      <c r="P144" s="40" t="s">
        <v>360</v>
      </c>
      <c r="Q144" s="78">
        <v>51.7</v>
      </c>
      <c r="R144" s="79">
        <v>206.3</v>
      </c>
      <c r="S144" s="116" t="s">
        <v>301</v>
      </c>
      <c r="T144" s="12" t="s">
        <v>301</v>
      </c>
      <c r="U144" s="12" t="s">
        <v>301</v>
      </c>
      <c r="V144" s="7" t="s">
        <v>299</v>
      </c>
    </row>
    <row r="145" spans="1:21" x14ac:dyDescent="0.55000000000000004">
      <c r="A145" s="22">
        <v>21910269501</v>
      </c>
      <c r="B145" s="23" t="s">
        <v>169</v>
      </c>
      <c r="C145" s="2">
        <v>60801</v>
      </c>
      <c r="D145" s="86" t="s">
        <v>306</v>
      </c>
      <c r="E145" s="22">
        <v>580</v>
      </c>
      <c r="F145" s="23" t="s">
        <v>296</v>
      </c>
      <c r="G145" s="23" t="s">
        <v>300</v>
      </c>
      <c r="H145" s="86" t="s">
        <v>307</v>
      </c>
      <c r="I145" s="86">
        <v>25000</v>
      </c>
      <c r="J145" s="105">
        <v>41235</v>
      </c>
      <c r="K145" s="105">
        <v>41256</v>
      </c>
      <c r="L145" s="104">
        <v>3</v>
      </c>
      <c r="M145" s="23" t="s">
        <v>360</v>
      </c>
      <c r="N145" s="23" t="s">
        <v>360</v>
      </c>
      <c r="O145" s="23" t="s">
        <v>360</v>
      </c>
      <c r="P145" s="23" t="s">
        <v>360</v>
      </c>
      <c r="Q145" s="11">
        <v>57.1</v>
      </c>
      <c r="R145" s="11">
        <v>359.9</v>
      </c>
      <c r="S145" s="116" t="s">
        <v>413</v>
      </c>
      <c r="T145" s="2" t="s">
        <v>124</v>
      </c>
      <c r="U145" s="31">
        <v>20.5</v>
      </c>
    </row>
    <row r="146" spans="1:21" x14ac:dyDescent="0.55000000000000004">
      <c r="A146" s="22">
        <v>21910269701</v>
      </c>
      <c r="B146" s="23" t="s">
        <v>59</v>
      </c>
      <c r="C146" s="2">
        <v>61301</v>
      </c>
      <c r="D146" s="86" t="s">
        <v>306</v>
      </c>
      <c r="E146" s="22">
        <v>805</v>
      </c>
      <c r="F146" s="23" t="s">
        <v>296</v>
      </c>
      <c r="G146" s="23" t="s">
        <v>300</v>
      </c>
      <c r="H146" s="86" t="s">
        <v>307</v>
      </c>
      <c r="I146" s="86">
        <v>25000</v>
      </c>
      <c r="J146" s="105">
        <v>41263</v>
      </c>
      <c r="K146" s="105">
        <v>41284</v>
      </c>
      <c r="L146" s="104">
        <v>4</v>
      </c>
      <c r="M146" s="23" t="s">
        <v>360</v>
      </c>
      <c r="N146" s="23" t="s">
        <v>360</v>
      </c>
      <c r="O146" s="23" t="s">
        <v>360</v>
      </c>
      <c r="P146" s="23" t="s">
        <v>360</v>
      </c>
      <c r="Q146" s="11">
        <v>54.4</v>
      </c>
      <c r="R146" s="11">
        <v>281.3</v>
      </c>
      <c r="S146" s="116" t="s">
        <v>521</v>
      </c>
      <c r="T146" s="2" t="s">
        <v>6</v>
      </c>
      <c r="U146" s="31">
        <v>21.6</v>
      </c>
    </row>
    <row r="147" spans="1:21" x14ac:dyDescent="0.55000000000000004">
      <c r="A147" s="22">
        <v>21910270401</v>
      </c>
      <c r="B147" s="23" t="s">
        <v>181</v>
      </c>
      <c r="C147" s="2">
        <v>62501</v>
      </c>
      <c r="D147" s="86" t="s">
        <v>306</v>
      </c>
      <c r="E147" s="22">
        <v>571</v>
      </c>
      <c r="F147" s="23" t="s">
        <v>295</v>
      </c>
      <c r="G147" s="23" t="s">
        <v>300</v>
      </c>
      <c r="H147" s="86" t="s">
        <v>307</v>
      </c>
      <c r="I147" s="86">
        <v>25000</v>
      </c>
      <c r="J147" s="105">
        <v>41233</v>
      </c>
      <c r="K147" s="105">
        <v>41254</v>
      </c>
      <c r="L147" s="104">
        <v>3</v>
      </c>
      <c r="M147" s="23" t="s">
        <v>360</v>
      </c>
      <c r="N147" s="23" t="s">
        <v>360</v>
      </c>
      <c r="O147" s="23" t="s">
        <v>360</v>
      </c>
      <c r="P147" s="23" t="s">
        <v>360</v>
      </c>
      <c r="Q147" s="11">
        <v>40.5</v>
      </c>
      <c r="R147" s="11">
        <v>250.5</v>
      </c>
      <c r="S147" s="116" t="s">
        <v>413</v>
      </c>
      <c r="T147" s="2" t="s">
        <v>191</v>
      </c>
      <c r="U147" s="31">
        <v>46.8</v>
      </c>
    </row>
    <row r="148" spans="1:21" x14ac:dyDescent="0.55000000000000004">
      <c r="A148" s="22">
        <v>21910270301</v>
      </c>
      <c r="B148" s="23" t="s">
        <v>182</v>
      </c>
      <c r="C148" s="2">
        <v>63601</v>
      </c>
      <c r="D148" s="86" t="s">
        <v>306</v>
      </c>
      <c r="E148" s="22">
        <v>568</v>
      </c>
      <c r="F148" s="23" t="s">
        <v>295</v>
      </c>
      <c r="G148" s="23" t="s">
        <v>300</v>
      </c>
      <c r="H148" s="86" t="s">
        <v>307</v>
      </c>
      <c r="I148" s="86">
        <v>25000</v>
      </c>
      <c r="J148" s="105">
        <v>41233</v>
      </c>
      <c r="K148" s="105">
        <v>41254</v>
      </c>
      <c r="L148" s="104">
        <v>3</v>
      </c>
      <c r="M148" s="23" t="s">
        <v>360</v>
      </c>
      <c r="N148" s="23" t="s">
        <v>360</v>
      </c>
      <c r="O148" s="23" t="s">
        <v>360</v>
      </c>
      <c r="P148" s="23" t="s">
        <v>360</v>
      </c>
      <c r="Q148" s="11">
        <v>44.3</v>
      </c>
      <c r="R148" s="11">
        <v>246.3</v>
      </c>
      <c r="S148" s="116" t="s">
        <v>413</v>
      </c>
      <c r="T148" s="2" t="s">
        <v>192</v>
      </c>
      <c r="U148" s="31">
        <v>50.2</v>
      </c>
    </row>
    <row r="149" spans="1:21" x14ac:dyDescent="0.55000000000000004">
      <c r="A149" s="22">
        <v>21910269401</v>
      </c>
      <c r="B149" s="23" t="s">
        <v>82</v>
      </c>
      <c r="C149" s="2">
        <v>64601</v>
      </c>
      <c r="D149" s="86" t="s">
        <v>306</v>
      </c>
      <c r="E149" s="22">
        <v>576</v>
      </c>
      <c r="F149" s="23" t="s">
        <v>296</v>
      </c>
      <c r="G149" s="23" t="s">
        <v>300</v>
      </c>
      <c r="H149" s="86" t="s">
        <v>307</v>
      </c>
      <c r="I149" s="86">
        <v>25000</v>
      </c>
      <c r="J149" s="105">
        <v>41234</v>
      </c>
      <c r="K149" s="105">
        <v>41255</v>
      </c>
      <c r="L149" s="104">
        <v>3</v>
      </c>
      <c r="M149" s="23" t="s">
        <v>360</v>
      </c>
      <c r="N149" s="23" t="s">
        <v>360</v>
      </c>
      <c r="O149" s="23" t="s">
        <v>360</v>
      </c>
      <c r="P149" s="23" t="s">
        <v>360</v>
      </c>
      <c r="Q149" s="11">
        <v>45.3</v>
      </c>
      <c r="R149" s="11">
        <v>254</v>
      </c>
      <c r="S149" s="116" t="s">
        <v>413</v>
      </c>
      <c r="T149" s="2" t="s">
        <v>163</v>
      </c>
      <c r="U149" s="31">
        <v>47</v>
      </c>
    </row>
    <row r="150" spans="1:21" x14ac:dyDescent="0.55000000000000004">
      <c r="A150" s="22">
        <v>21910270601</v>
      </c>
      <c r="B150" s="23" t="s">
        <v>184</v>
      </c>
      <c r="C150" s="2">
        <v>65401</v>
      </c>
      <c r="D150" s="86" t="s">
        <v>306</v>
      </c>
      <c r="E150" s="22">
        <v>575</v>
      </c>
      <c r="F150" s="23" t="s">
        <v>295</v>
      </c>
      <c r="G150" s="23" t="s">
        <v>300</v>
      </c>
      <c r="H150" s="86" t="s">
        <v>307</v>
      </c>
      <c r="I150" s="86">
        <v>25000</v>
      </c>
      <c r="J150" s="105">
        <v>41233</v>
      </c>
      <c r="K150" s="105">
        <v>41254</v>
      </c>
      <c r="L150" s="104">
        <v>3</v>
      </c>
      <c r="M150" s="23" t="s">
        <v>360</v>
      </c>
      <c r="N150" s="23" t="s">
        <v>360</v>
      </c>
      <c r="O150" s="23" t="s">
        <v>360</v>
      </c>
      <c r="P150" s="23" t="s">
        <v>360</v>
      </c>
      <c r="Q150" s="11">
        <v>51.5</v>
      </c>
      <c r="R150" s="11">
        <v>301.39999999999998</v>
      </c>
      <c r="S150" s="116" t="s">
        <v>413</v>
      </c>
      <c r="T150" s="2" t="s">
        <v>194</v>
      </c>
      <c r="U150" s="31">
        <v>37.9</v>
      </c>
    </row>
    <row r="151" spans="1:21" x14ac:dyDescent="0.55000000000000004">
      <c r="A151" s="22">
        <v>21910269301</v>
      </c>
      <c r="B151" s="23" t="s">
        <v>186</v>
      </c>
      <c r="C151" s="2">
        <v>67201</v>
      </c>
      <c r="D151" s="86" t="s">
        <v>306</v>
      </c>
      <c r="E151" s="22">
        <v>568</v>
      </c>
      <c r="F151" s="23" t="s">
        <v>296</v>
      </c>
      <c r="G151" s="23" t="s">
        <v>300</v>
      </c>
      <c r="H151" s="86" t="s">
        <v>307</v>
      </c>
      <c r="I151" s="86">
        <v>25000</v>
      </c>
      <c r="J151" s="105">
        <v>41233</v>
      </c>
      <c r="K151" s="105">
        <v>41254</v>
      </c>
      <c r="L151" s="104">
        <v>3</v>
      </c>
      <c r="M151" s="23" t="s">
        <v>360</v>
      </c>
      <c r="N151" s="23" t="s">
        <v>360</v>
      </c>
      <c r="O151" s="23" t="s">
        <v>360</v>
      </c>
      <c r="P151" s="23" t="s">
        <v>360</v>
      </c>
      <c r="Q151" s="11">
        <v>43.7</v>
      </c>
      <c r="R151" s="11">
        <v>240.6</v>
      </c>
      <c r="S151" s="116" t="s">
        <v>413</v>
      </c>
      <c r="T151" s="2" t="s">
        <v>196</v>
      </c>
      <c r="U151" s="31">
        <v>46.1</v>
      </c>
    </row>
    <row r="152" spans="1:21" x14ac:dyDescent="0.55000000000000004">
      <c r="A152" s="22">
        <v>21910270701</v>
      </c>
      <c r="B152" s="23" t="s">
        <v>188</v>
      </c>
      <c r="C152" s="2">
        <v>68101</v>
      </c>
      <c r="D152" s="86" t="s">
        <v>306</v>
      </c>
      <c r="E152" s="22">
        <v>582</v>
      </c>
      <c r="F152" s="23" t="s">
        <v>295</v>
      </c>
      <c r="G152" s="23" t="s">
        <v>300</v>
      </c>
      <c r="H152" s="86" t="s">
        <v>307</v>
      </c>
      <c r="I152" s="86">
        <v>25000</v>
      </c>
      <c r="J152" s="105">
        <v>41233</v>
      </c>
      <c r="K152" s="105">
        <v>41254</v>
      </c>
      <c r="L152" s="104">
        <v>3</v>
      </c>
      <c r="M152" s="23" t="s">
        <v>360</v>
      </c>
      <c r="N152" s="23" t="s">
        <v>360</v>
      </c>
      <c r="O152" s="23" t="s">
        <v>360</v>
      </c>
      <c r="P152" s="23" t="s">
        <v>360</v>
      </c>
      <c r="Q152" s="11">
        <v>50.4</v>
      </c>
      <c r="R152" s="11">
        <v>355.9</v>
      </c>
      <c r="S152" s="116" t="s">
        <v>413</v>
      </c>
      <c r="T152" s="2" t="s">
        <v>24</v>
      </c>
      <c r="U152" s="31">
        <v>39.1</v>
      </c>
    </row>
    <row r="153" spans="1:21" x14ac:dyDescent="0.55000000000000004">
      <c r="A153" s="22">
        <v>21910269201</v>
      </c>
      <c r="B153" s="23" t="s">
        <v>74</v>
      </c>
      <c r="C153" s="2">
        <v>68301</v>
      </c>
      <c r="D153" s="86" t="s">
        <v>306</v>
      </c>
      <c r="E153" s="22">
        <v>342</v>
      </c>
      <c r="F153" s="23" t="s">
        <v>296</v>
      </c>
      <c r="G153" s="23" t="s">
        <v>300</v>
      </c>
      <c r="H153" s="86" t="s">
        <v>307</v>
      </c>
      <c r="I153" s="86">
        <v>25000</v>
      </c>
      <c r="J153" s="105">
        <v>41206</v>
      </c>
      <c r="K153" s="105">
        <v>41227</v>
      </c>
      <c r="L153" s="104">
        <v>2</v>
      </c>
      <c r="M153" s="23" t="s">
        <v>360</v>
      </c>
      <c r="N153" s="23" t="s">
        <v>360</v>
      </c>
      <c r="O153" s="23" t="s">
        <v>360</v>
      </c>
      <c r="P153" s="23" t="s">
        <v>360</v>
      </c>
      <c r="Q153" s="11">
        <v>53.7</v>
      </c>
      <c r="R153" s="11">
        <v>303.3</v>
      </c>
      <c r="S153" s="116" t="s">
        <v>522</v>
      </c>
      <c r="T153" s="2" t="s">
        <v>143</v>
      </c>
      <c r="U153" s="31">
        <v>2.52</v>
      </c>
    </row>
    <row r="154" spans="1:21" x14ac:dyDescent="0.55000000000000004">
      <c r="A154" s="22">
        <v>21910269001</v>
      </c>
      <c r="B154" s="23" t="s">
        <v>95</v>
      </c>
      <c r="C154" s="2">
        <v>69001</v>
      </c>
      <c r="D154" s="86" t="s">
        <v>306</v>
      </c>
      <c r="E154" s="22">
        <v>89</v>
      </c>
      <c r="F154" s="23" t="s">
        <v>296</v>
      </c>
      <c r="G154" s="23" t="s">
        <v>300</v>
      </c>
      <c r="H154" s="86" t="s">
        <v>307</v>
      </c>
      <c r="I154" s="86">
        <v>25000</v>
      </c>
      <c r="J154" s="105">
        <v>41178</v>
      </c>
      <c r="K154" s="105">
        <v>41199</v>
      </c>
      <c r="L154" s="104">
        <v>1</v>
      </c>
      <c r="M154" s="23">
        <v>0</v>
      </c>
      <c r="N154" s="23">
        <v>14</v>
      </c>
      <c r="O154" s="23">
        <v>0</v>
      </c>
      <c r="P154" s="23">
        <v>8</v>
      </c>
      <c r="Q154" s="11">
        <v>52.2</v>
      </c>
      <c r="R154" s="11">
        <v>204.3</v>
      </c>
      <c r="S154" s="116" t="s">
        <v>411</v>
      </c>
      <c r="T154" s="2" t="s">
        <v>57</v>
      </c>
      <c r="U154" s="31">
        <v>72.2</v>
      </c>
    </row>
    <row r="155" spans="1:21" x14ac:dyDescent="0.55000000000000004">
      <c r="A155" s="22">
        <v>21910269901</v>
      </c>
      <c r="B155" s="23" t="s">
        <v>213</v>
      </c>
      <c r="C155" s="2">
        <v>69901</v>
      </c>
      <c r="D155" s="86" t="s">
        <v>306</v>
      </c>
      <c r="E155" s="22">
        <v>94</v>
      </c>
      <c r="F155" s="23" t="s">
        <v>295</v>
      </c>
      <c r="G155" s="23" t="s">
        <v>300</v>
      </c>
      <c r="H155" s="86" t="s">
        <v>307</v>
      </c>
      <c r="I155" s="86">
        <v>25000</v>
      </c>
      <c r="J155" s="105">
        <v>41176</v>
      </c>
      <c r="K155" s="105">
        <v>41197</v>
      </c>
      <c r="L155" s="104">
        <v>1</v>
      </c>
      <c r="M155" s="23">
        <v>0</v>
      </c>
      <c r="N155" s="23">
        <v>16</v>
      </c>
      <c r="O155" s="23">
        <v>0</v>
      </c>
      <c r="P155" s="23">
        <v>10</v>
      </c>
      <c r="Q155" s="11">
        <v>46.3</v>
      </c>
      <c r="R155" s="11">
        <v>275.3</v>
      </c>
      <c r="S155" s="116" t="s">
        <v>411</v>
      </c>
      <c r="T155" s="2" t="s">
        <v>144</v>
      </c>
      <c r="U155" s="31">
        <v>50.9</v>
      </c>
    </row>
    <row r="156" spans="1:21" x14ac:dyDescent="0.55000000000000004">
      <c r="A156" s="22">
        <v>21910268901</v>
      </c>
      <c r="B156" s="23" t="s">
        <v>14</v>
      </c>
      <c r="C156" s="2">
        <v>72101</v>
      </c>
      <c r="D156" s="86" t="s">
        <v>306</v>
      </c>
      <c r="E156" s="22">
        <v>572</v>
      </c>
      <c r="F156" s="23" t="s">
        <v>296</v>
      </c>
      <c r="G156" s="23" t="s">
        <v>300</v>
      </c>
      <c r="H156" s="86" t="s">
        <v>307</v>
      </c>
      <c r="I156" s="86">
        <v>25000</v>
      </c>
      <c r="J156" s="105">
        <v>41232</v>
      </c>
      <c r="K156" s="105">
        <v>41253</v>
      </c>
      <c r="L156" s="104">
        <v>3</v>
      </c>
      <c r="M156" s="23" t="s">
        <v>360</v>
      </c>
      <c r="N156" s="23" t="s">
        <v>360</v>
      </c>
      <c r="O156" s="23" t="s">
        <v>360</v>
      </c>
      <c r="P156" s="23" t="s">
        <v>360</v>
      </c>
      <c r="Q156" s="11">
        <v>47.5</v>
      </c>
      <c r="R156" s="11">
        <v>157.19999999999999</v>
      </c>
      <c r="S156" s="116" t="s">
        <v>413</v>
      </c>
      <c r="T156" s="2" t="s">
        <v>222</v>
      </c>
      <c r="U156" s="31">
        <v>34.5</v>
      </c>
    </row>
    <row r="157" spans="1:21" x14ac:dyDescent="0.55000000000000004">
      <c r="A157" s="22">
        <v>21910269601</v>
      </c>
      <c r="B157" s="23" t="s">
        <v>61</v>
      </c>
      <c r="C157" s="2">
        <v>73401</v>
      </c>
      <c r="D157" s="86" t="s">
        <v>306</v>
      </c>
      <c r="E157" s="22">
        <v>801</v>
      </c>
      <c r="F157" s="23" t="s">
        <v>296</v>
      </c>
      <c r="G157" s="23" t="s">
        <v>300</v>
      </c>
      <c r="H157" s="86" t="s">
        <v>307</v>
      </c>
      <c r="I157" s="86">
        <v>25000</v>
      </c>
      <c r="J157" s="105">
        <v>41263</v>
      </c>
      <c r="K157" s="105">
        <v>41284</v>
      </c>
      <c r="L157" s="104">
        <v>4</v>
      </c>
      <c r="M157" s="23" t="s">
        <v>360</v>
      </c>
      <c r="N157" s="23" t="s">
        <v>360</v>
      </c>
      <c r="O157" s="23" t="s">
        <v>360</v>
      </c>
      <c r="P157" s="23" t="s">
        <v>360</v>
      </c>
      <c r="Q157" s="11">
        <v>51.4</v>
      </c>
      <c r="R157" s="11">
        <v>184.2</v>
      </c>
      <c r="S157" s="116" t="s">
        <v>521</v>
      </c>
      <c r="T157" s="2" t="s">
        <v>209</v>
      </c>
      <c r="U157" s="31">
        <v>19.5</v>
      </c>
    </row>
    <row r="158" spans="1:21" x14ac:dyDescent="0.55000000000000004">
      <c r="A158" s="22">
        <v>21910270101</v>
      </c>
      <c r="B158" s="23" t="s">
        <v>264</v>
      </c>
      <c r="C158" s="2">
        <v>73601</v>
      </c>
      <c r="D158" s="86" t="s">
        <v>306</v>
      </c>
      <c r="E158" s="22">
        <v>570</v>
      </c>
      <c r="F158" s="23" t="s">
        <v>295</v>
      </c>
      <c r="G158" s="23" t="s">
        <v>300</v>
      </c>
      <c r="H158" s="86" t="s">
        <v>307</v>
      </c>
      <c r="I158" s="86">
        <v>25000</v>
      </c>
      <c r="J158" s="105">
        <v>41232</v>
      </c>
      <c r="K158" s="105">
        <v>41253</v>
      </c>
      <c r="L158" s="104">
        <v>3</v>
      </c>
      <c r="M158" s="23" t="s">
        <v>360</v>
      </c>
      <c r="N158" s="23" t="s">
        <v>360</v>
      </c>
      <c r="O158" s="23" t="s">
        <v>360</v>
      </c>
      <c r="P158" s="23" t="s">
        <v>360</v>
      </c>
      <c r="Q158" s="9">
        <v>52.5</v>
      </c>
      <c r="R158" s="11">
        <v>220</v>
      </c>
      <c r="S158" s="116" t="s">
        <v>413</v>
      </c>
      <c r="T158" s="2" t="s">
        <v>282</v>
      </c>
      <c r="U158" s="2">
        <v>30.6</v>
      </c>
    </row>
    <row r="159" spans="1:21" x14ac:dyDescent="0.55000000000000004">
      <c r="A159" s="22">
        <v>21910280501</v>
      </c>
      <c r="B159" s="23" t="s">
        <v>201</v>
      </c>
      <c r="C159" s="2">
        <v>80500</v>
      </c>
      <c r="D159" s="86" t="s">
        <v>306</v>
      </c>
      <c r="E159" s="22">
        <v>577</v>
      </c>
      <c r="F159" s="23" t="s">
        <v>295</v>
      </c>
      <c r="G159" s="23" t="s">
        <v>300</v>
      </c>
      <c r="H159" s="86" t="s">
        <v>307</v>
      </c>
      <c r="I159" s="86">
        <v>25000</v>
      </c>
      <c r="J159" s="105">
        <v>41234</v>
      </c>
      <c r="K159" s="105">
        <v>41255</v>
      </c>
      <c r="L159" s="104">
        <v>3</v>
      </c>
      <c r="M159" s="23" t="s">
        <v>360</v>
      </c>
      <c r="N159" s="23" t="s">
        <v>360</v>
      </c>
      <c r="O159" s="23" t="s">
        <v>360</v>
      </c>
      <c r="P159" s="23" t="s">
        <v>360</v>
      </c>
      <c r="Q159" s="11">
        <v>46.2</v>
      </c>
      <c r="R159" s="11">
        <v>260.5</v>
      </c>
      <c r="S159" s="116" t="s">
        <v>413</v>
      </c>
      <c r="T159" s="2" t="s">
        <v>249</v>
      </c>
      <c r="U159" s="31">
        <v>38.200000000000003</v>
      </c>
    </row>
    <row r="160" spans="1:21" x14ac:dyDescent="0.55000000000000004">
      <c r="A160" s="22">
        <v>21910280601</v>
      </c>
      <c r="B160" s="23" t="s">
        <v>205</v>
      </c>
      <c r="C160" s="2">
        <v>80600</v>
      </c>
      <c r="D160" s="86" t="s">
        <v>306</v>
      </c>
      <c r="E160" s="22">
        <v>580</v>
      </c>
      <c r="F160" s="23" t="s">
        <v>295</v>
      </c>
      <c r="G160" s="23" t="s">
        <v>300</v>
      </c>
      <c r="H160" s="86" t="s">
        <v>307</v>
      </c>
      <c r="I160" s="86">
        <v>25000</v>
      </c>
      <c r="J160" s="105">
        <v>41235</v>
      </c>
      <c r="K160" s="105">
        <v>41256</v>
      </c>
      <c r="L160" s="104">
        <v>3</v>
      </c>
      <c r="M160" s="23" t="s">
        <v>360</v>
      </c>
      <c r="N160" s="23" t="s">
        <v>360</v>
      </c>
      <c r="O160" s="23" t="s">
        <v>360</v>
      </c>
      <c r="P160" s="23" t="s">
        <v>360</v>
      </c>
      <c r="Q160" s="11">
        <v>52.7</v>
      </c>
      <c r="R160" s="11">
        <v>298.10000000000002</v>
      </c>
      <c r="S160" s="116" t="s">
        <v>413</v>
      </c>
      <c r="T160" s="2" t="s">
        <v>68</v>
      </c>
      <c r="U160" s="31">
        <v>21.4</v>
      </c>
    </row>
    <row r="161" spans="1:30" x14ac:dyDescent="0.55000000000000004">
      <c r="A161" s="22">
        <v>21910270501</v>
      </c>
      <c r="B161" s="23" t="s">
        <v>101</v>
      </c>
      <c r="C161" s="2">
        <v>81001</v>
      </c>
      <c r="D161" s="86" t="s">
        <v>306</v>
      </c>
      <c r="E161" s="22">
        <v>573</v>
      </c>
      <c r="F161" s="23" t="s">
        <v>295</v>
      </c>
      <c r="G161" s="23" t="s">
        <v>300</v>
      </c>
      <c r="H161" s="86" t="s">
        <v>307</v>
      </c>
      <c r="I161" s="86">
        <v>25000</v>
      </c>
      <c r="J161" s="105">
        <v>41233</v>
      </c>
      <c r="K161" s="105">
        <v>41254</v>
      </c>
      <c r="L161" s="104">
        <v>3</v>
      </c>
      <c r="M161" s="23" t="s">
        <v>360</v>
      </c>
      <c r="N161" s="23" t="s">
        <v>360</v>
      </c>
      <c r="O161" s="23" t="s">
        <v>360</v>
      </c>
      <c r="P161" s="23" t="s">
        <v>360</v>
      </c>
      <c r="Q161" s="11">
        <v>44.3</v>
      </c>
      <c r="R161" s="11">
        <v>248.3</v>
      </c>
      <c r="S161" s="116" t="s">
        <v>413</v>
      </c>
      <c r="T161" s="2" t="s">
        <v>131</v>
      </c>
      <c r="U161" s="31">
        <v>51.1</v>
      </c>
    </row>
    <row r="162" spans="1:30" x14ac:dyDescent="0.55000000000000004">
      <c r="A162" s="22">
        <v>21910270201</v>
      </c>
      <c r="B162" s="23" t="s">
        <v>102</v>
      </c>
      <c r="C162" s="2">
        <v>81301</v>
      </c>
      <c r="D162" s="86" t="s">
        <v>306</v>
      </c>
      <c r="E162" s="22">
        <v>566</v>
      </c>
      <c r="F162" s="23" t="s">
        <v>295</v>
      </c>
      <c r="G162" s="23" t="s">
        <v>300</v>
      </c>
      <c r="H162" s="86" t="s">
        <v>307</v>
      </c>
      <c r="I162" s="86">
        <v>25000</v>
      </c>
      <c r="J162" s="105">
        <v>41233</v>
      </c>
      <c r="K162" s="105">
        <v>41254</v>
      </c>
      <c r="L162" s="104">
        <v>3</v>
      </c>
      <c r="M162" s="23" t="s">
        <v>360</v>
      </c>
      <c r="N162" s="23" t="s">
        <v>360</v>
      </c>
      <c r="O162" s="23" t="s">
        <v>360</v>
      </c>
      <c r="P162" s="23" t="s">
        <v>360</v>
      </c>
      <c r="Q162" s="11">
        <v>47.2</v>
      </c>
      <c r="R162" s="11">
        <v>354.2</v>
      </c>
      <c r="S162" s="116" t="s">
        <v>413</v>
      </c>
      <c r="T162" s="2" t="s">
        <v>45</v>
      </c>
      <c r="U162" s="31">
        <v>0.49</v>
      </c>
    </row>
    <row r="163" spans="1:30" x14ac:dyDescent="0.55000000000000004">
      <c r="A163" s="22">
        <v>21910282201</v>
      </c>
      <c r="B163" s="23" t="s">
        <v>38</v>
      </c>
      <c r="C163" s="2">
        <v>82200</v>
      </c>
      <c r="D163" s="86" t="s">
        <v>306</v>
      </c>
      <c r="E163" s="22">
        <v>927</v>
      </c>
      <c r="F163" s="23" t="s">
        <v>296</v>
      </c>
      <c r="G163" s="23" t="s">
        <v>300</v>
      </c>
      <c r="H163" s="86" t="s">
        <v>307</v>
      </c>
      <c r="I163" s="86">
        <v>25000</v>
      </c>
      <c r="J163" s="105">
        <v>41288</v>
      </c>
      <c r="K163" s="105">
        <v>41309</v>
      </c>
      <c r="L163" s="104">
        <v>5</v>
      </c>
      <c r="M163" s="23" t="s">
        <v>360</v>
      </c>
      <c r="N163" s="23" t="s">
        <v>360</v>
      </c>
      <c r="O163" s="23" t="s">
        <v>360</v>
      </c>
      <c r="P163" s="23" t="s">
        <v>360</v>
      </c>
      <c r="Q163" s="11">
        <v>61.6</v>
      </c>
      <c r="R163" s="11">
        <v>324.10000000000002</v>
      </c>
      <c r="S163" s="116" t="s">
        <v>520</v>
      </c>
      <c r="T163" s="2" t="s">
        <v>62</v>
      </c>
      <c r="U163" s="31">
        <v>25.1</v>
      </c>
    </row>
    <row r="164" spans="1:30" x14ac:dyDescent="0.55000000000000004">
      <c r="A164" s="22">
        <v>21910270801</v>
      </c>
      <c r="B164" s="23" t="s">
        <v>203</v>
      </c>
      <c r="C164" s="2">
        <v>82201</v>
      </c>
      <c r="D164" s="86" t="s">
        <v>306</v>
      </c>
      <c r="E164" s="22">
        <v>574</v>
      </c>
      <c r="F164" s="23" t="s">
        <v>295</v>
      </c>
      <c r="G164" s="23" t="s">
        <v>300</v>
      </c>
      <c r="H164" s="86" t="s">
        <v>307</v>
      </c>
      <c r="I164" s="86">
        <v>25000</v>
      </c>
      <c r="J164" s="105">
        <v>41234</v>
      </c>
      <c r="K164" s="105">
        <v>41255</v>
      </c>
      <c r="L164" s="104">
        <v>3</v>
      </c>
      <c r="M164" s="23" t="s">
        <v>360</v>
      </c>
      <c r="N164" s="23" t="s">
        <v>360</v>
      </c>
      <c r="O164" s="23" t="s">
        <v>360</v>
      </c>
      <c r="P164" s="23" t="s">
        <v>360</v>
      </c>
      <c r="Q164" s="76">
        <v>57.4</v>
      </c>
      <c r="R164" s="11">
        <v>321.39999999999998</v>
      </c>
      <c r="S164" s="116" t="s">
        <v>413</v>
      </c>
      <c r="T164" s="2" t="s">
        <v>1</v>
      </c>
      <c r="U164" s="31">
        <v>29.8</v>
      </c>
    </row>
    <row r="165" spans="1:30" x14ac:dyDescent="0.55000000000000004">
      <c r="A165" s="16"/>
      <c r="B165" s="7"/>
      <c r="C165" s="7"/>
      <c r="D165" s="16"/>
      <c r="E165" s="16"/>
      <c r="F165" s="7"/>
      <c r="G165" s="16"/>
      <c r="H165" s="16"/>
      <c r="I165" s="16"/>
      <c r="J165" s="7"/>
      <c r="K165" s="7"/>
      <c r="L165" s="16"/>
      <c r="M165" s="16"/>
      <c r="N165" s="16"/>
      <c r="O165" s="16"/>
      <c r="P165" s="16"/>
      <c r="Q165" s="7"/>
      <c r="R165" s="17"/>
      <c r="S165" s="17"/>
      <c r="T165" s="17"/>
      <c r="U165" s="7"/>
      <c r="V165" s="16"/>
      <c r="W165" s="7"/>
      <c r="X165" s="21"/>
      <c r="Y165" s="100"/>
      <c r="Z165" s="100"/>
      <c r="AA165" s="100"/>
      <c r="AB165" s="21"/>
      <c r="AC165" s="101"/>
      <c r="AD165" s="21"/>
    </row>
    <row r="166" spans="1:30" x14ac:dyDescent="0.55000000000000004">
      <c r="A166" s="53" t="s">
        <v>310</v>
      </c>
      <c r="B166" s="7"/>
      <c r="C166" s="7"/>
      <c r="D166" s="16"/>
      <c r="E166" s="16"/>
      <c r="F166" s="7"/>
      <c r="G166" s="16"/>
      <c r="H166" s="16"/>
      <c r="I166" s="16"/>
      <c r="J166" s="7"/>
      <c r="K166" s="7"/>
      <c r="L166" s="16"/>
      <c r="M166" s="16"/>
      <c r="N166" s="16"/>
      <c r="O166" s="16"/>
      <c r="P166" s="16"/>
      <c r="Q166" s="7"/>
      <c r="R166" s="17"/>
      <c r="S166" s="17"/>
      <c r="T166" s="17"/>
      <c r="U166" s="7"/>
      <c r="V166" s="16"/>
      <c r="W166" s="7"/>
      <c r="X166" s="21"/>
      <c r="Y166" s="100"/>
      <c r="Z166" s="100"/>
      <c r="AA166" s="100"/>
      <c r="AB166" s="21"/>
      <c r="AC166" s="101"/>
      <c r="AD166" s="21"/>
    </row>
    <row r="167" spans="1:30" ht="16.5" x14ac:dyDescent="0.55000000000000004">
      <c r="A167" s="112" t="s">
        <v>358</v>
      </c>
      <c r="B167" s="7"/>
      <c r="C167" s="7"/>
      <c r="D167" s="16"/>
      <c r="E167" s="16"/>
      <c r="F167" s="7"/>
      <c r="G167" s="16"/>
      <c r="H167" s="16"/>
      <c r="I167" s="16"/>
      <c r="J167" s="7"/>
      <c r="K167" s="7"/>
      <c r="L167" s="16"/>
      <c r="M167" s="16"/>
      <c r="N167" s="16"/>
      <c r="O167" s="16"/>
      <c r="P167" s="16"/>
      <c r="Q167" s="7"/>
      <c r="R167" s="17"/>
      <c r="S167" s="17"/>
      <c r="T167" s="17"/>
      <c r="U167" s="7"/>
      <c r="V167" s="16"/>
      <c r="W167" s="7"/>
      <c r="X167" s="21"/>
      <c r="Y167" s="100"/>
      <c r="Z167" s="100"/>
      <c r="AA167" s="100"/>
      <c r="AB167" s="21"/>
      <c r="AC167" s="101"/>
      <c r="AD167" s="21"/>
    </row>
    <row r="168" spans="1:30" ht="16.5" x14ac:dyDescent="0.55000000000000004">
      <c r="A168" s="112" t="s">
        <v>400</v>
      </c>
      <c r="R168" s="17"/>
    </row>
    <row r="169" spans="1:30" ht="16.5" x14ac:dyDescent="0.55000000000000004">
      <c r="A169" s="112" t="s">
        <v>359</v>
      </c>
      <c r="R169" s="17"/>
    </row>
    <row r="170" spans="1:30" ht="16.5" x14ac:dyDescent="0.55000000000000004">
      <c r="A170" s="111" t="s">
        <v>398</v>
      </c>
      <c r="R170" s="17"/>
    </row>
    <row r="171" spans="1:30" x14ac:dyDescent="0.55000000000000004">
      <c r="A171" s="108" t="s">
        <v>381</v>
      </c>
      <c r="R171" s="17"/>
    </row>
    <row r="172" spans="1:30" x14ac:dyDescent="0.55000000000000004">
      <c r="R172" s="17"/>
    </row>
    <row r="173" spans="1:30" x14ac:dyDescent="0.55000000000000004">
      <c r="R173" s="17"/>
    </row>
    <row r="174" spans="1:30" x14ac:dyDescent="0.55000000000000004">
      <c r="R174" s="17"/>
    </row>
    <row r="175" spans="1:30" x14ac:dyDescent="0.55000000000000004">
      <c r="R175" s="17"/>
    </row>
    <row r="176" spans="1:30" x14ac:dyDescent="0.55000000000000004">
      <c r="R176" s="17"/>
    </row>
    <row r="177" spans="18:18" x14ac:dyDescent="0.55000000000000004">
      <c r="R177" s="17"/>
    </row>
    <row r="178" spans="18:18" x14ac:dyDescent="0.55000000000000004">
      <c r="R178" s="17"/>
    </row>
    <row r="179" spans="18:18" x14ac:dyDescent="0.55000000000000004">
      <c r="R179" s="17"/>
    </row>
    <row r="180" spans="18:18" x14ac:dyDescent="0.55000000000000004">
      <c r="R180" s="17"/>
    </row>
    <row r="181" spans="18:18" x14ac:dyDescent="0.55000000000000004">
      <c r="R181" s="17"/>
    </row>
    <row r="182" spans="18:18" x14ac:dyDescent="0.55000000000000004">
      <c r="R182" s="17"/>
    </row>
    <row r="183" spans="18:18" x14ac:dyDescent="0.55000000000000004">
      <c r="R183" s="17"/>
    </row>
    <row r="184" spans="18:18" x14ac:dyDescent="0.55000000000000004">
      <c r="R184" s="17"/>
    </row>
    <row r="185" spans="18:18" x14ac:dyDescent="0.55000000000000004">
      <c r="R185" s="17"/>
    </row>
    <row r="186" spans="18:18" x14ac:dyDescent="0.55000000000000004">
      <c r="R186" s="17"/>
    </row>
    <row r="187" spans="18:18" x14ac:dyDescent="0.55000000000000004">
      <c r="R187" s="17"/>
    </row>
    <row r="188" spans="18:18" x14ac:dyDescent="0.55000000000000004">
      <c r="R188" s="17"/>
    </row>
    <row r="189" spans="18:18" x14ac:dyDescent="0.55000000000000004">
      <c r="R189" s="17"/>
    </row>
    <row r="190" spans="18:18" x14ac:dyDescent="0.55000000000000004">
      <c r="R190" s="17"/>
    </row>
    <row r="191" spans="18:18" x14ac:dyDescent="0.55000000000000004">
      <c r="R191" s="17"/>
    </row>
    <row r="192" spans="18:18" x14ac:dyDescent="0.55000000000000004">
      <c r="R192" s="17"/>
    </row>
    <row r="193" spans="18:18" x14ac:dyDescent="0.55000000000000004">
      <c r="R193" s="17"/>
    </row>
    <row r="194" spans="18:18" x14ac:dyDescent="0.55000000000000004">
      <c r="R194" s="17"/>
    </row>
    <row r="195" spans="18:18" x14ac:dyDescent="0.55000000000000004">
      <c r="R195" s="17"/>
    </row>
    <row r="196" spans="18:18" x14ac:dyDescent="0.55000000000000004">
      <c r="R196" s="17"/>
    </row>
    <row r="197" spans="18:18" x14ac:dyDescent="0.55000000000000004">
      <c r="R197" s="17"/>
    </row>
    <row r="198" spans="18:18" x14ac:dyDescent="0.55000000000000004">
      <c r="R198" s="17"/>
    </row>
    <row r="199" spans="18:18" x14ac:dyDescent="0.55000000000000004">
      <c r="R199" s="17"/>
    </row>
    <row r="200" spans="18:18" x14ac:dyDescent="0.55000000000000004">
      <c r="R200" s="17"/>
    </row>
    <row r="201" spans="18:18" x14ac:dyDescent="0.55000000000000004">
      <c r="R201" s="17"/>
    </row>
    <row r="202" spans="18:18" x14ac:dyDescent="0.55000000000000004">
      <c r="R202" s="17"/>
    </row>
    <row r="203" spans="18:18" x14ac:dyDescent="0.55000000000000004">
      <c r="R203" s="17"/>
    </row>
    <row r="204" spans="18:18" x14ac:dyDescent="0.55000000000000004">
      <c r="R204" s="17"/>
    </row>
    <row r="205" spans="18:18" x14ac:dyDescent="0.55000000000000004">
      <c r="R205" s="17"/>
    </row>
    <row r="206" spans="18:18" x14ac:dyDescent="0.55000000000000004">
      <c r="R206" s="17"/>
    </row>
    <row r="207" spans="18:18" x14ac:dyDescent="0.55000000000000004">
      <c r="R207" s="17"/>
    </row>
    <row r="208" spans="18:18" x14ac:dyDescent="0.55000000000000004">
      <c r="R208" s="17"/>
    </row>
    <row r="209" spans="18:18" x14ac:dyDescent="0.55000000000000004">
      <c r="R209" s="17"/>
    </row>
    <row r="210" spans="18:18" x14ac:dyDescent="0.55000000000000004">
      <c r="R210" s="17"/>
    </row>
    <row r="211" spans="18:18" x14ac:dyDescent="0.55000000000000004">
      <c r="R211" s="17"/>
    </row>
    <row r="212" spans="18:18" x14ac:dyDescent="0.55000000000000004">
      <c r="R212" s="17"/>
    </row>
    <row r="213" spans="18:18" x14ac:dyDescent="0.55000000000000004">
      <c r="R213" s="17"/>
    </row>
    <row r="214" spans="18:18" x14ac:dyDescent="0.55000000000000004">
      <c r="R214" s="17"/>
    </row>
    <row r="215" spans="18:18" x14ac:dyDescent="0.55000000000000004">
      <c r="R215" s="17"/>
    </row>
    <row r="216" spans="18:18" x14ac:dyDescent="0.55000000000000004">
      <c r="R216" s="17"/>
    </row>
    <row r="217" spans="18:18" x14ac:dyDescent="0.55000000000000004">
      <c r="R217" s="17"/>
    </row>
    <row r="218" spans="18:18" x14ac:dyDescent="0.55000000000000004">
      <c r="R218" s="17"/>
    </row>
    <row r="219" spans="18:18" x14ac:dyDescent="0.55000000000000004">
      <c r="R219" s="17"/>
    </row>
  </sheetData>
  <sortState ref="C2:R159">
    <sortCondition ref="D2:D159" customList="F1 Fem. Veh-Cont,F1 Fem. .05 EE2,F1 Fem. .5 EE2,F1 Fem. 2.5 BPA,F1 Fem. 25.0 BPA,F1 Fem. 250. BPA,F1 Fem. 2500.BPA,F1 Fem. 25000.,F1 Male Veh-Cont,F1 Male .5 EE2,F1 Male .05 EE2,F1 Males2.5 BPA,F1 Male 25.0 BPA,F1 Male 250. BPA,F1 Male 2500.BPA,F1 Male 25"/>
  </sortState>
  <phoneticPr fontId="15" type="noConversion"/>
  <pageMargins left="0.75" right="0.75" top="1" bottom="1" header="0.5" footer="0.5"/>
  <pageSetup orientation="portrait" horizontalDpi="4294967292" verticalDpi="4294967292"/>
  <ignoredErrors>
    <ignoredError sqref="B8:B164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/>
  <dimension ref="A1:AD219"/>
  <sheetViews>
    <sheetView zoomScaleNormal="100" workbookViewId="0"/>
  </sheetViews>
  <sheetFormatPr defaultColWidth="11" defaultRowHeight="14.4" x14ac:dyDescent="0.55000000000000004"/>
  <cols>
    <col min="1" max="1" width="10.25" style="32" customWidth="1"/>
    <col min="2" max="2" width="5.5" style="32" bestFit="1" customWidth="1"/>
    <col min="3" max="3" width="5.75" style="32" bestFit="1" customWidth="1"/>
    <col min="4" max="4" width="9.75" style="32" bestFit="1" customWidth="1"/>
    <col min="5" max="5" width="4.59765625" style="32" bestFit="1" customWidth="1"/>
    <col min="6" max="6" width="4.25" style="32" bestFit="1" customWidth="1"/>
    <col min="7" max="7" width="6.59765625" style="32" customWidth="1"/>
    <col min="8" max="8" width="9.84765625" style="32" bestFit="1" customWidth="1"/>
    <col min="9" max="9" width="10.34765625" style="32" bestFit="1" customWidth="1"/>
    <col min="10" max="11" width="8.75" style="32" bestFit="1" customWidth="1"/>
    <col min="12" max="12" width="4.5" style="32" bestFit="1" customWidth="1"/>
    <col min="13" max="14" width="11" style="32" bestFit="1" customWidth="1"/>
    <col min="15" max="16" width="12" style="32" bestFit="1" customWidth="1"/>
    <col min="17" max="17" width="9.09765625" style="7" bestFit="1" customWidth="1"/>
    <col min="18" max="18" width="10.59765625" style="7" bestFit="1" customWidth="1"/>
    <col min="19" max="19" width="34.59765625" style="32" bestFit="1" customWidth="1"/>
    <col min="20" max="20" width="29.59765625" style="32" bestFit="1" customWidth="1"/>
    <col min="21" max="23" width="4.75" style="32" bestFit="1" customWidth="1"/>
    <col min="24" max="25" width="4" style="32" bestFit="1" customWidth="1"/>
    <col min="26" max="26" width="8" style="32" bestFit="1" customWidth="1"/>
    <col min="27" max="27" width="9" style="32" bestFit="1" customWidth="1"/>
    <col min="28" max="28" width="9" style="32" customWidth="1"/>
    <col min="29" max="29" width="20.25" style="34" bestFit="1" customWidth="1"/>
    <col min="30" max="16384" width="11" style="32"/>
  </cols>
  <sheetData>
    <row r="1" spans="1:29" ht="43.5" thickBot="1" x14ac:dyDescent="0.6">
      <c r="A1" s="5" t="s">
        <v>285</v>
      </c>
      <c r="B1" s="5" t="s">
        <v>287</v>
      </c>
      <c r="C1" s="6" t="s">
        <v>286</v>
      </c>
      <c r="D1" s="5" t="s">
        <v>304</v>
      </c>
      <c r="E1" s="5" t="s">
        <v>330</v>
      </c>
      <c r="F1" s="6" t="s">
        <v>356</v>
      </c>
      <c r="G1" s="5" t="s">
        <v>355</v>
      </c>
      <c r="H1" s="5" t="s">
        <v>357</v>
      </c>
      <c r="I1" s="49" t="s">
        <v>305</v>
      </c>
      <c r="J1" s="6" t="s">
        <v>302</v>
      </c>
      <c r="K1" s="6" t="s">
        <v>303</v>
      </c>
      <c r="L1" s="5" t="s">
        <v>293</v>
      </c>
      <c r="M1" s="5" t="s">
        <v>288</v>
      </c>
      <c r="N1" s="5" t="s">
        <v>289</v>
      </c>
      <c r="O1" s="5" t="s">
        <v>290</v>
      </c>
      <c r="P1" s="5" t="s">
        <v>291</v>
      </c>
      <c r="Q1" s="6" t="s">
        <v>362</v>
      </c>
      <c r="R1" s="6" t="s">
        <v>401</v>
      </c>
      <c r="S1" s="20" t="s">
        <v>405</v>
      </c>
      <c r="T1" s="5" t="s">
        <v>399</v>
      </c>
      <c r="U1" s="6" t="s">
        <v>379</v>
      </c>
      <c r="V1" s="6" t="s">
        <v>378</v>
      </c>
      <c r="W1" s="6" t="s">
        <v>377</v>
      </c>
      <c r="X1" s="6" t="s">
        <v>376</v>
      </c>
      <c r="Y1" s="6" t="s">
        <v>375</v>
      </c>
      <c r="Z1" s="6" t="s">
        <v>374</v>
      </c>
      <c r="AA1" s="6" t="s">
        <v>373</v>
      </c>
      <c r="AB1" s="6" t="s">
        <v>372</v>
      </c>
      <c r="AC1" s="6" t="s">
        <v>292</v>
      </c>
    </row>
    <row r="2" spans="1:29" x14ac:dyDescent="0.55000000000000004">
      <c r="A2" s="33">
        <v>21910258901</v>
      </c>
      <c r="B2" s="35" t="s">
        <v>96</v>
      </c>
      <c r="C2" s="34">
        <v>58901</v>
      </c>
      <c r="D2" s="86" t="s">
        <v>306</v>
      </c>
      <c r="E2" s="33">
        <v>9</v>
      </c>
      <c r="F2" s="35" t="s">
        <v>296</v>
      </c>
      <c r="G2" s="35" t="s">
        <v>300</v>
      </c>
      <c r="H2" s="86" t="s">
        <v>309</v>
      </c>
      <c r="I2" s="86">
        <v>0</v>
      </c>
      <c r="J2" s="102">
        <v>41178</v>
      </c>
      <c r="K2" s="102">
        <v>41199</v>
      </c>
      <c r="L2" s="103">
        <v>1</v>
      </c>
      <c r="M2" s="35">
        <v>0</v>
      </c>
      <c r="N2" s="35">
        <v>15</v>
      </c>
      <c r="O2" s="35">
        <v>0</v>
      </c>
      <c r="P2" s="35">
        <v>8</v>
      </c>
      <c r="Q2" s="11">
        <v>51.5</v>
      </c>
      <c r="R2" s="11">
        <v>274.39999999999998</v>
      </c>
      <c r="S2" s="116" t="s">
        <v>411</v>
      </c>
      <c r="T2" s="3" t="s">
        <v>58</v>
      </c>
      <c r="U2" s="36">
        <v>32.700000000000003</v>
      </c>
      <c r="V2" s="36">
        <v>6.45</v>
      </c>
      <c r="W2" s="36">
        <v>6.56</v>
      </c>
      <c r="X2" s="36">
        <v>13.5</v>
      </c>
      <c r="Y2" s="36">
        <v>4.18</v>
      </c>
      <c r="Z2" s="36">
        <v>31.1</v>
      </c>
      <c r="AA2" s="36">
        <v>20</v>
      </c>
      <c r="AB2" s="36">
        <v>48.2</v>
      </c>
    </row>
    <row r="3" spans="1:29" x14ac:dyDescent="0.55000000000000004">
      <c r="A3" s="33">
        <v>21910259101</v>
      </c>
      <c r="B3" s="35" t="s">
        <v>179</v>
      </c>
      <c r="C3" s="34">
        <v>59101</v>
      </c>
      <c r="D3" s="86" t="s">
        <v>306</v>
      </c>
      <c r="E3" s="33">
        <v>483</v>
      </c>
      <c r="F3" s="35" t="s">
        <v>296</v>
      </c>
      <c r="G3" s="35" t="s">
        <v>300</v>
      </c>
      <c r="H3" s="86" t="s">
        <v>309</v>
      </c>
      <c r="I3" s="86">
        <v>0</v>
      </c>
      <c r="J3" s="102">
        <v>41233</v>
      </c>
      <c r="K3" s="102">
        <v>41254</v>
      </c>
      <c r="L3" s="103">
        <v>3</v>
      </c>
      <c r="M3" s="35" t="s">
        <v>360</v>
      </c>
      <c r="N3" s="35" t="s">
        <v>360</v>
      </c>
      <c r="O3" s="35" t="s">
        <v>360</v>
      </c>
      <c r="P3" s="35" t="s">
        <v>360</v>
      </c>
      <c r="Q3" s="11">
        <v>47.4</v>
      </c>
      <c r="R3" s="11">
        <v>238.4</v>
      </c>
      <c r="S3" s="116" t="s">
        <v>414</v>
      </c>
      <c r="T3" s="3" t="s">
        <v>65</v>
      </c>
      <c r="U3" s="36">
        <v>26.2</v>
      </c>
      <c r="V3" s="36">
        <v>33.5</v>
      </c>
      <c r="W3" s="36">
        <v>31.5</v>
      </c>
      <c r="X3" s="36">
        <v>7.72</v>
      </c>
      <c r="Y3" s="36">
        <v>2.65</v>
      </c>
      <c r="Z3" s="36">
        <v>34.299999999999997</v>
      </c>
      <c r="AA3" s="36">
        <v>4.4400000000000004</v>
      </c>
      <c r="AB3" s="36">
        <v>5.16</v>
      </c>
    </row>
    <row r="4" spans="1:29" x14ac:dyDescent="0.55000000000000004">
      <c r="A4" s="33">
        <v>21910260701</v>
      </c>
      <c r="B4" s="35" t="s">
        <v>8</v>
      </c>
      <c r="C4" s="34">
        <v>60301</v>
      </c>
      <c r="D4" s="86" t="s">
        <v>306</v>
      </c>
      <c r="E4" s="33">
        <v>855</v>
      </c>
      <c r="F4" s="35" t="s">
        <v>295</v>
      </c>
      <c r="G4" s="35" t="s">
        <v>300</v>
      </c>
      <c r="H4" s="86" t="s">
        <v>309</v>
      </c>
      <c r="I4" s="86">
        <v>0</v>
      </c>
      <c r="J4" s="102">
        <v>41288</v>
      </c>
      <c r="K4" s="102">
        <v>41309</v>
      </c>
      <c r="L4" s="103">
        <v>5</v>
      </c>
      <c r="M4" s="35" t="s">
        <v>360</v>
      </c>
      <c r="N4" s="35" t="s">
        <v>360</v>
      </c>
      <c r="O4" s="35" t="s">
        <v>360</v>
      </c>
      <c r="P4" s="35" t="s">
        <v>360</v>
      </c>
      <c r="Q4" s="11">
        <v>52.4</v>
      </c>
      <c r="R4" s="11">
        <v>260.89999999999998</v>
      </c>
      <c r="S4" s="116" t="s">
        <v>416</v>
      </c>
      <c r="T4" s="3" t="s">
        <v>71</v>
      </c>
      <c r="U4" s="36">
        <v>9.26</v>
      </c>
      <c r="V4" s="36">
        <v>10.199999999999999</v>
      </c>
      <c r="W4" s="36">
        <v>6.95</v>
      </c>
      <c r="X4" s="36">
        <v>11.3</v>
      </c>
      <c r="Y4" s="36">
        <v>5.65</v>
      </c>
      <c r="Z4" s="36">
        <v>50.1</v>
      </c>
      <c r="AA4" s="36">
        <v>23.4</v>
      </c>
      <c r="AB4" s="36">
        <v>51.7</v>
      </c>
    </row>
    <row r="5" spans="1:29" x14ac:dyDescent="0.55000000000000004">
      <c r="A5" s="33">
        <v>21910260101</v>
      </c>
      <c r="B5" s="35" t="s">
        <v>259</v>
      </c>
      <c r="C5" s="34">
        <v>61501</v>
      </c>
      <c r="D5" s="86" t="s">
        <v>306</v>
      </c>
      <c r="E5" s="33">
        <v>495</v>
      </c>
      <c r="F5" s="35" t="s">
        <v>295</v>
      </c>
      <c r="G5" s="35" t="s">
        <v>300</v>
      </c>
      <c r="H5" s="86" t="s">
        <v>309</v>
      </c>
      <c r="I5" s="86">
        <v>0</v>
      </c>
      <c r="J5" s="102">
        <v>41232</v>
      </c>
      <c r="K5" s="102">
        <v>41253</v>
      </c>
      <c r="L5" s="103">
        <v>3</v>
      </c>
      <c r="M5" s="35" t="s">
        <v>360</v>
      </c>
      <c r="N5" s="35" t="s">
        <v>360</v>
      </c>
      <c r="O5" s="35" t="s">
        <v>360</v>
      </c>
      <c r="P5" s="35" t="s">
        <v>360</v>
      </c>
      <c r="Q5" s="9">
        <v>42.8</v>
      </c>
      <c r="R5" s="11">
        <v>225.3</v>
      </c>
      <c r="S5" s="116" t="s">
        <v>414</v>
      </c>
      <c r="T5" s="3" t="s">
        <v>247</v>
      </c>
      <c r="U5" s="36">
        <v>9.33</v>
      </c>
      <c r="V5" s="36">
        <v>8.74</v>
      </c>
      <c r="W5" s="36">
        <v>8.8000000000000007</v>
      </c>
      <c r="X5" s="36">
        <v>12.1</v>
      </c>
      <c r="Y5" s="36">
        <v>6.48</v>
      </c>
      <c r="Z5" s="36">
        <v>53.5</v>
      </c>
      <c r="AA5" s="36">
        <v>19.8</v>
      </c>
      <c r="AB5" s="36">
        <v>58.1</v>
      </c>
    </row>
    <row r="6" spans="1:29" x14ac:dyDescent="0.55000000000000004">
      <c r="A6" s="33">
        <v>21910260801</v>
      </c>
      <c r="B6" s="35" t="s">
        <v>40</v>
      </c>
      <c r="C6" s="34">
        <v>61701</v>
      </c>
      <c r="D6" s="86" t="s">
        <v>306</v>
      </c>
      <c r="E6" s="33">
        <v>843</v>
      </c>
      <c r="F6" s="35" t="s">
        <v>295</v>
      </c>
      <c r="G6" s="35" t="s">
        <v>300</v>
      </c>
      <c r="H6" s="86" t="s">
        <v>309</v>
      </c>
      <c r="I6" s="86">
        <v>0</v>
      </c>
      <c r="J6" s="102">
        <v>41289</v>
      </c>
      <c r="K6" s="102">
        <v>41310</v>
      </c>
      <c r="L6" s="103">
        <v>5</v>
      </c>
      <c r="M6" s="35" t="s">
        <v>360</v>
      </c>
      <c r="N6" s="35" t="s">
        <v>360</v>
      </c>
      <c r="O6" s="35" t="s">
        <v>360</v>
      </c>
      <c r="P6" s="35" t="s">
        <v>360</v>
      </c>
      <c r="Q6" s="11">
        <v>48.4</v>
      </c>
      <c r="R6" s="11">
        <v>259.3</v>
      </c>
      <c r="S6" s="116" t="s">
        <v>416</v>
      </c>
      <c r="T6" s="3" t="s">
        <v>32</v>
      </c>
      <c r="U6" s="36">
        <v>10.8</v>
      </c>
      <c r="V6" s="36">
        <v>9.68</v>
      </c>
      <c r="W6" s="36">
        <v>9.51</v>
      </c>
      <c r="X6" s="36">
        <v>16.2</v>
      </c>
      <c r="Y6" s="36">
        <v>9.74</v>
      </c>
      <c r="Z6" s="36">
        <v>60</v>
      </c>
      <c r="AA6" s="36">
        <v>40</v>
      </c>
      <c r="AB6" s="36">
        <v>67.2</v>
      </c>
    </row>
    <row r="7" spans="1:29" x14ac:dyDescent="0.55000000000000004">
      <c r="A7" s="33">
        <v>21910260501</v>
      </c>
      <c r="B7" s="35" t="s">
        <v>244</v>
      </c>
      <c r="C7" s="34">
        <v>63401</v>
      </c>
      <c r="D7" s="86" t="s">
        <v>306</v>
      </c>
      <c r="E7" s="33">
        <v>726</v>
      </c>
      <c r="F7" s="35" t="s">
        <v>295</v>
      </c>
      <c r="G7" s="35" t="s">
        <v>300</v>
      </c>
      <c r="H7" s="86" t="s">
        <v>309</v>
      </c>
      <c r="I7" s="86">
        <v>0</v>
      </c>
      <c r="J7" s="102">
        <v>41264</v>
      </c>
      <c r="K7" s="102">
        <v>41285</v>
      </c>
      <c r="L7" s="103">
        <v>4</v>
      </c>
      <c r="M7" s="35" t="s">
        <v>360</v>
      </c>
      <c r="N7" s="35" t="s">
        <v>360</v>
      </c>
      <c r="O7" s="35" t="s">
        <v>360</v>
      </c>
      <c r="P7" s="35" t="s">
        <v>360</v>
      </c>
      <c r="Q7" s="11">
        <v>51</v>
      </c>
      <c r="R7" s="11">
        <v>229.1</v>
      </c>
      <c r="S7" s="116" t="s">
        <v>415</v>
      </c>
      <c r="T7" s="3" t="s">
        <v>497</v>
      </c>
      <c r="U7" s="36">
        <v>14.3</v>
      </c>
      <c r="V7" s="36">
        <v>10.3</v>
      </c>
      <c r="W7" s="36">
        <v>11</v>
      </c>
      <c r="X7" s="36">
        <v>18.399999999999999</v>
      </c>
      <c r="Y7" s="36">
        <v>9.65</v>
      </c>
      <c r="Z7" s="36">
        <v>52.4</v>
      </c>
      <c r="AA7" s="36">
        <v>42.6</v>
      </c>
      <c r="AB7" s="36">
        <v>53.6</v>
      </c>
    </row>
    <row r="8" spans="1:29" x14ac:dyDescent="0.55000000000000004">
      <c r="A8" s="33">
        <v>21910260301</v>
      </c>
      <c r="B8" s="35" t="s">
        <v>98</v>
      </c>
      <c r="C8" s="34">
        <v>64001</v>
      </c>
      <c r="D8" s="86" t="s">
        <v>306</v>
      </c>
      <c r="E8" s="33">
        <v>490</v>
      </c>
      <c r="F8" s="35" t="s">
        <v>295</v>
      </c>
      <c r="G8" s="35" t="s">
        <v>300</v>
      </c>
      <c r="H8" s="86" t="s">
        <v>309</v>
      </c>
      <c r="I8" s="86">
        <v>0</v>
      </c>
      <c r="J8" s="102">
        <v>41234</v>
      </c>
      <c r="K8" s="102">
        <v>41255</v>
      </c>
      <c r="L8" s="103">
        <v>3</v>
      </c>
      <c r="M8" s="35" t="s">
        <v>360</v>
      </c>
      <c r="N8" s="35" t="s">
        <v>360</v>
      </c>
      <c r="O8" s="35" t="s">
        <v>360</v>
      </c>
      <c r="P8" s="35" t="s">
        <v>360</v>
      </c>
      <c r="Q8" s="11">
        <v>51.7</v>
      </c>
      <c r="R8" s="11">
        <v>239.6</v>
      </c>
      <c r="S8" s="116" t="s">
        <v>414</v>
      </c>
      <c r="T8" s="3" t="s">
        <v>242</v>
      </c>
      <c r="U8" s="36">
        <v>11.5</v>
      </c>
      <c r="V8" s="36">
        <v>9.08</v>
      </c>
      <c r="W8" s="36">
        <v>9.48</v>
      </c>
      <c r="X8" s="36">
        <v>12.6</v>
      </c>
      <c r="Y8" s="36">
        <v>5.96</v>
      </c>
      <c r="Z8" s="36">
        <v>47.2</v>
      </c>
      <c r="AA8" s="36">
        <v>19</v>
      </c>
      <c r="AB8" s="36">
        <v>47</v>
      </c>
    </row>
    <row r="9" spans="1:29" x14ac:dyDescent="0.55000000000000004">
      <c r="A9" s="33">
        <v>21910260201</v>
      </c>
      <c r="B9" s="35" t="s">
        <v>183</v>
      </c>
      <c r="C9" s="34">
        <v>64801</v>
      </c>
      <c r="D9" s="86" t="s">
        <v>306</v>
      </c>
      <c r="E9" s="33">
        <v>493</v>
      </c>
      <c r="F9" s="35" t="s">
        <v>295</v>
      </c>
      <c r="G9" s="35" t="s">
        <v>300</v>
      </c>
      <c r="H9" s="86" t="s">
        <v>309</v>
      </c>
      <c r="I9" s="86">
        <v>0</v>
      </c>
      <c r="J9" s="102">
        <v>41233</v>
      </c>
      <c r="K9" s="102">
        <v>41254</v>
      </c>
      <c r="L9" s="103">
        <v>3</v>
      </c>
      <c r="M9" s="35" t="s">
        <v>360</v>
      </c>
      <c r="N9" s="35" t="s">
        <v>360</v>
      </c>
      <c r="O9" s="35" t="s">
        <v>360</v>
      </c>
      <c r="P9" s="35" t="s">
        <v>360</v>
      </c>
      <c r="Q9" s="11">
        <v>43.9</v>
      </c>
      <c r="R9" s="11">
        <v>202.6</v>
      </c>
      <c r="S9" s="116" t="s">
        <v>414</v>
      </c>
      <c r="T9" s="3" t="s">
        <v>208</v>
      </c>
      <c r="U9" s="36">
        <v>11.4</v>
      </c>
      <c r="V9" s="36">
        <v>12.8</v>
      </c>
      <c r="W9" s="36">
        <v>10.4</v>
      </c>
      <c r="X9" s="36">
        <v>13.2</v>
      </c>
      <c r="Y9" s="36">
        <v>6.42</v>
      </c>
      <c r="Z9" s="36">
        <v>48.5</v>
      </c>
      <c r="AA9" s="36">
        <v>22.5</v>
      </c>
      <c r="AB9" s="36">
        <v>38.9</v>
      </c>
    </row>
    <row r="10" spans="1:29" x14ac:dyDescent="0.55000000000000004">
      <c r="A10" s="33">
        <v>21910259501</v>
      </c>
      <c r="B10" s="35" t="s">
        <v>35</v>
      </c>
      <c r="C10" s="34">
        <v>66201</v>
      </c>
      <c r="D10" s="86" t="s">
        <v>306</v>
      </c>
      <c r="E10" s="33">
        <v>849</v>
      </c>
      <c r="F10" s="35" t="s">
        <v>296</v>
      </c>
      <c r="G10" s="35" t="s">
        <v>300</v>
      </c>
      <c r="H10" s="86" t="s">
        <v>309</v>
      </c>
      <c r="I10" s="86">
        <v>0</v>
      </c>
      <c r="J10" s="102">
        <v>41289</v>
      </c>
      <c r="K10" s="102">
        <v>41310</v>
      </c>
      <c r="L10" s="103">
        <v>5</v>
      </c>
      <c r="M10" s="35" t="s">
        <v>360</v>
      </c>
      <c r="N10" s="35" t="s">
        <v>360</v>
      </c>
      <c r="O10" s="35" t="s">
        <v>360</v>
      </c>
      <c r="P10" s="35" t="s">
        <v>360</v>
      </c>
      <c r="Q10" s="11">
        <v>52.1</v>
      </c>
      <c r="R10" s="11">
        <v>341.9</v>
      </c>
      <c r="S10" s="116" t="s">
        <v>416</v>
      </c>
      <c r="T10" s="3" t="s">
        <v>193</v>
      </c>
      <c r="U10" s="36">
        <v>9.4700000000000006</v>
      </c>
      <c r="V10" s="36">
        <v>8.85</v>
      </c>
      <c r="W10" s="36">
        <v>8.3699999999999992</v>
      </c>
      <c r="X10" s="36">
        <v>14.7</v>
      </c>
      <c r="Y10" s="36">
        <v>8.8699999999999992</v>
      </c>
      <c r="Z10" s="36">
        <v>60.2</v>
      </c>
      <c r="AA10" s="36">
        <v>43.2</v>
      </c>
      <c r="AB10" s="36">
        <v>67.400000000000006</v>
      </c>
    </row>
    <row r="11" spans="1:29" x14ac:dyDescent="0.55000000000000004">
      <c r="A11" s="33">
        <v>21910260601</v>
      </c>
      <c r="B11" s="35" t="s">
        <v>27</v>
      </c>
      <c r="C11" s="34">
        <v>66501</v>
      </c>
      <c r="D11" s="86" t="s">
        <v>306</v>
      </c>
      <c r="E11" s="33">
        <v>852</v>
      </c>
      <c r="F11" s="35" t="s">
        <v>295</v>
      </c>
      <c r="G11" s="35" t="s">
        <v>300</v>
      </c>
      <c r="H11" s="86" t="s">
        <v>309</v>
      </c>
      <c r="I11" s="86">
        <v>0</v>
      </c>
      <c r="J11" s="102">
        <v>41288</v>
      </c>
      <c r="K11" s="102">
        <v>41309</v>
      </c>
      <c r="L11" s="103">
        <v>5</v>
      </c>
      <c r="M11" s="35" t="s">
        <v>360</v>
      </c>
      <c r="N11" s="35" t="s">
        <v>360</v>
      </c>
      <c r="O11" s="35" t="s">
        <v>360</v>
      </c>
      <c r="P11" s="35" t="s">
        <v>360</v>
      </c>
      <c r="Q11" s="11">
        <v>50.2</v>
      </c>
      <c r="R11" s="11">
        <v>251.8</v>
      </c>
      <c r="S11" s="116" t="s">
        <v>416</v>
      </c>
      <c r="T11" s="3" t="s">
        <v>280</v>
      </c>
      <c r="U11" s="36">
        <v>11.9</v>
      </c>
      <c r="V11" s="36">
        <v>8.5</v>
      </c>
      <c r="W11" s="36">
        <v>9.44</v>
      </c>
      <c r="X11" s="36">
        <v>13.2</v>
      </c>
      <c r="Y11" s="36">
        <v>7.71</v>
      </c>
      <c r="Z11" s="36">
        <v>58.6</v>
      </c>
      <c r="AA11" s="36">
        <v>25</v>
      </c>
      <c r="AB11" s="36">
        <v>62.5</v>
      </c>
    </row>
    <row r="12" spans="1:29" x14ac:dyDescent="0.55000000000000004">
      <c r="A12" s="33">
        <v>21910260401</v>
      </c>
      <c r="B12" s="35" t="s">
        <v>204</v>
      </c>
      <c r="C12" s="34">
        <v>69501</v>
      </c>
      <c r="D12" s="86" t="s">
        <v>306</v>
      </c>
      <c r="E12" s="33">
        <v>487</v>
      </c>
      <c r="F12" s="35" t="s">
        <v>295</v>
      </c>
      <c r="G12" s="35" t="s">
        <v>300</v>
      </c>
      <c r="H12" s="86" t="s">
        <v>309</v>
      </c>
      <c r="I12" s="86">
        <v>0</v>
      </c>
      <c r="J12" s="102">
        <v>41235</v>
      </c>
      <c r="K12" s="102">
        <v>41256</v>
      </c>
      <c r="L12" s="103">
        <v>3</v>
      </c>
      <c r="M12" s="35" t="s">
        <v>360</v>
      </c>
      <c r="N12" s="35" t="s">
        <v>360</v>
      </c>
      <c r="O12" s="35" t="s">
        <v>360</v>
      </c>
      <c r="P12" s="35" t="s">
        <v>360</v>
      </c>
      <c r="Q12" s="11">
        <v>42.8</v>
      </c>
      <c r="R12" s="11">
        <v>261.10000000000002</v>
      </c>
      <c r="S12" s="116" t="s">
        <v>414</v>
      </c>
      <c r="T12" s="3" t="s">
        <v>477</v>
      </c>
      <c r="U12" s="36">
        <v>12.7</v>
      </c>
      <c r="V12" s="36">
        <v>9.4700000000000006</v>
      </c>
      <c r="W12" s="36">
        <v>10.3</v>
      </c>
      <c r="X12" s="36">
        <v>13.1</v>
      </c>
      <c r="Y12" s="36">
        <v>7.58</v>
      </c>
      <c r="Z12" s="36">
        <v>58.1</v>
      </c>
      <c r="AA12" s="36">
        <v>22.5</v>
      </c>
      <c r="AB12" s="36">
        <v>55.2</v>
      </c>
    </row>
    <row r="13" spans="1:29" x14ac:dyDescent="0.55000000000000004">
      <c r="A13" s="33">
        <v>21910259401</v>
      </c>
      <c r="B13" s="35" t="s">
        <v>155</v>
      </c>
      <c r="C13" s="34">
        <v>70301</v>
      </c>
      <c r="D13" s="86" t="s">
        <v>306</v>
      </c>
      <c r="E13" s="33">
        <v>842</v>
      </c>
      <c r="F13" s="35" t="s">
        <v>296</v>
      </c>
      <c r="G13" s="35" t="s">
        <v>300</v>
      </c>
      <c r="H13" s="86" t="s">
        <v>309</v>
      </c>
      <c r="I13" s="86">
        <v>0</v>
      </c>
      <c r="J13" s="102">
        <v>41289</v>
      </c>
      <c r="K13" s="102">
        <v>41310</v>
      </c>
      <c r="L13" s="103">
        <v>5</v>
      </c>
      <c r="M13" s="35" t="s">
        <v>360</v>
      </c>
      <c r="N13" s="35" t="s">
        <v>360</v>
      </c>
      <c r="O13" s="35" t="s">
        <v>360</v>
      </c>
      <c r="P13" s="35" t="s">
        <v>360</v>
      </c>
      <c r="Q13" s="11">
        <v>58.6</v>
      </c>
      <c r="R13" s="11">
        <v>340.4</v>
      </c>
      <c r="S13" s="116" t="s">
        <v>416</v>
      </c>
      <c r="T13" s="3" t="s">
        <v>196</v>
      </c>
      <c r="U13" s="36">
        <v>11.9</v>
      </c>
      <c r="V13" s="36">
        <v>9.0500000000000007</v>
      </c>
      <c r="W13" s="36">
        <v>9.5</v>
      </c>
      <c r="X13" s="36">
        <v>14.1</v>
      </c>
      <c r="Y13" s="36">
        <v>8.33</v>
      </c>
      <c r="Z13" s="36">
        <v>58.9</v>
      </c>
      <c r="AA13" s="36">
        <v>32.4</v>
      </c>
      <c r="AB13" s="36">
        <v>61.2</v>
      </c>
    </row>
    <row r="14" spans="1:29" x14ac:dyDescent="0.55000000000000004">
      <c r="A14" s="33">
        <v>21910259801</v>
      </c>
      <c r="B14" s="35" t="s">
        <v>178</v>
      </c>
      <c r="C14" s="34">
        <v>70401</v>
      </c>
      <c r="D14" s="86" t="s">
        <v>306</v>
      </c>
      <c r="E14" s="33">
        <v>853</v>
      </c>
      <c r="F14" s="35" t="s">
        <v>296</v>
      </c>
      <c r="G14" s="35" t="s">
        <v>300</v>
      </c>
      <c r="H14" s="86" t="s">
        <v>309</v>
      </c>
      <c r="I14" s="86">
        <v>0</v>
      </c>
      <c r="J14" s="102">
        <v>41290</v>
      </c>
      <c r="K14" s="102">
        <v>41311</v>
      </c>
      <c r="L14" s="103">
        <v>5</v>
      </c>
      <c r="M14" s="35" t="s">
        <v>360</v>
      </c>
      <c r="N14" s="35" t="s">
        <v>360</v>
      </c>
      <c r="O14" s="35" t="s">
        <v>360</v>
      </c>
      <c r="P14" s="35" t="s">
        <v>360</v>
      </c>
      <c r="Q14" s="11">
        <v>54.5</v>
      </c>
      <c r="R14" s="11">
        <v>416.3</v>
      </c>
      <c r="S14" s="116" t="s">
        <v>416</v>
      </c>
      <c r="T14" s="3" t="s">
        <v>161</v>
      </c>
      <c r="U14" s="36">
        <v>17.100000000000001</v>
      </c>
      <c r="V14" s="36">
        <v>12.4</v>
      </c>
      <c r="W14" s="36">
        <v>13.7</v>
      </c>
      <c r="X14" s="36">
        <v>17.899999999999999</v>
      </c>
      <c r="Y14" s="36">
        <v>10.9</v>
      </c>
      <c r="Z14" s="36">
        <v>60.8</v>
      </c>
      <c r="AA14" s="36">
        <v>29.7</v>
      </c>
      <c r="AB14" s="36">
        <v>57.1</v>
      </c>
    </row>
    <row r="15" spans="1:29" x14ac:dyDescent="0.55000000000000004">
      <c r="A15" s="33">
        <v>21910259001</v>
      </c>
      <c r="B15" s="35" t="s">
        <v>15</v>
      </c>
      <c r="C15" s="34">
        <v>72501</v>
      </c>
      <c r="D15" s="86" t="s">
        <v>306</v>
      </c>
      <c r="E15" s="33">
        <v>494</v>
      </c>
      <c r="F15" s="35" t="s">
        <v>296</v>
      </c>
      <c r="G15" s="35" t="s">
        <v>300</v>
      </c>
      <c r="H15" s="86" t="s">
        <v>309</v>
      </c>
      <c r="I15" s="86">
        <v>0</v>
      </c>
      <c r="J15" s="102">
        <v>41232</v>
      </c>
      <c r="K15" s="102">
        <v>41253</v>
      </c>
      <c r="L15" s="103">
        <v>3</v>
      </c>
      <c r="M15" s="35" t="s">
        <v>360</v>
      </c>
      <c r="N15" s="35" t="s">
        <v>360</v>
      </c>
      <c r="O15" s="35" t="s">
        <v>360</v>
      </c>
      <c r="P15" s="35" t="s">
        <v>360</v>
      </c>
      <c r="Q15" s="11">
        <v>51.2</v>
      </c>
      <c r="R15" s="11">
        <v>217</v>
      </c>
      <c r="S15" s="116" t="s">
        <v>414</v>
      </c>
      <c r="T15" s="3" t="s">
        <v>109</v>
      </c>
      <c r="U15" s="36">
        <v>7.41</v>
      </c>
      <c r="V15" s="36">
        <v>10.199999999999999</v>
      </c>
      <c r="W15" s="36">
        <v>7.45</v>
      </c>
      <c r="X15" s="36">
        <v>12.5</v>
      </c>
      <c r="Y15" s="36">
        <v>6.56</v>
      </c>
      <c r="Z15" s="36">
        <v>52.3</v>
      </c>
      <c r="AA15" s="36">
        <v>24</v>
      </c>
      <c r="AB15" s="36">
        <v>59.5</v>
      </c>
    </row>
    <row r="16" spans="1:29" x14ac:dyDescent="0.55000000000000004">
      <c r="A16" s="33">
        <v>21910259701</v>
      </c>
      <c r="B16" s="35" t="s">
        <v>118</v>
      </c>
      <c r="C16" s="34">
        <v>73501</v>
      </c>
      <c r="D16" s="86" t="s">
        <v>306</v>
      </c>
      <c r="E16" s="33">
        <v>846</v>
      </c>
      <c r="F16" s="35" t="s">
        <v>296</v>
      </c>
      <c r="G16" s="35" t="s">
        <v>300</v>
      </c>
      <c r="H16" s="86" t="s">
        <v>309</v>
      </c>
      <c r="I16" s="86">
        <v>0</v>
      </c>
      <c r="J16" s="102">
        <v>41290</v>
      </c>
      <c r="K16" s="102">
        <v>41311</v>
      </c>
      <c r="L16" s="103">
        <v>5</v>
      </c>
      <c r="M16" s="35" t="s">
        <v>360</v>
      </c>
      <c r="N16" s="35" t="s">
        <v>360</v>
      </c>
      <c r="O16" s="35" t="s">
        <v>360</v>
      </c>
      <c r="P16" s="35" t="s">
        <v>360</v>
      </c>
      <c r="Q16" s="11">
        <v>45.6</v>
      </c>
      <c r="R16" s="11">
        <v>312.10000000000002</v>
      </c>
      <c r="S16" s="116" t="s">
        <v>416</v>
      </c>
      <c r="T16" s="3" t="s">
        <v>162</v>
      </c>
      <c r="U16" s="36">
        <v>13.9</v>
      </c>
      <c r="V16" s="36">
        <v>11.6</v>
      </c>
      <c r="W16" s="36">
        <v>9.19</v>
      </c>
      <c r="X16" s="36">
        <v>14</v>
      </c>
      <c r="Y16" s="36">
        <v>7.23</v>
      </c>
      <c r="Z16" s="36">
        <v>51.7</v>
      </c>
      <c r="AA16" s="36">
        <v>23.1</v>
      </c>
      <c r="AB16" s="36">
        <v>51.8</v>
      </c>
    </row>
    <row r="17" spans="1:28" x14ac:dyDescent="0.55000000000000004">
      <c r="A17" s="33">
        <v>21910259901</v>
      </c>
      <c r="B17" s="35" t="s">
        <v>265</v>
      </c>
      <c r="C17" s="34">
        <v>73801</v>
      </c>
      <c r="D17" s="86" t="s">
        <v>306</v>
      </c>
      <c r="E17" s="33">
        <v>492</v>
      </c>
      <c r="F17" s="35" t="s">
        <v>295</v>
      </c>
      <c r="G17" s="35" t="s">
        <v>300</v>
      </c>
      <c r="H17" s="86" t="s">
        <v>309</v>
      </c>
      <c r="I17" s="86">
        <v>0</v>
      </c>
      <c r="J17" s="102">
        <v>41232</v>
      </c>
      <c r="K17" s="102">
        <v>41253</v>
      </c>
      <c r="L17" s="103">
        <v>3</v>
      </c>
      <c r="M17" s="35" t="s">
        <v>360</v>
      </c>
      <c r="N17" s="35" t="s">
        <v>360</v>
      </c>
      <c r="O17" s="35" t="s">
        <v>360</v>
      </c>
      <c r="P17" s="35" t="s">
        <v>360</v>
      </c>
      <c r="Q17" s="9">
        <v>48.5</v>
      </c>
      <c r="R17" s="11">
        <v>219.6</v>
      </c>
      <c r="S17" s="116" t="s">
        <v>414</v>
      </c>
      <c r="T17" s="3" t="s">
        <v>62</v>
      </c>
      <c r="U17" s="36">
        <v>7.49</v>
      </c>
      <c r="V17" s="36">
        <v>10.6</v>
      </c>
      <c r="W17" s="36">
        <v>7.93</v>
      </c>
      <c r="X17" s="36">
        <v>14.2</v>
      </c>
      <c r="Y17" s="36">
        <v>6.88</v>
      </c>
      <c r="Z17" s="36">
        <v>48.6</v>
      </c>
      <c r="AA17" s="36">
        <v>24.8</v>
      </c>
      <c r="AB17" s="36">
        <v>58.2</v>
      </c>
    </row>
    <row r="18" spans="1:28" x14ac:dyDescent="0.55000000000000004">
      <c r="A18" s="33">
        <v>21910259301</v>
      </c>
      <c r="B18" s="35" t="s">
        <v>30</v>
      </c>
      <c r="C18" s="34">
        <v>74201</v>
      </c>
      <c r="D18" s="86" t="s">
        <v>306</v>
      </c>
      <c r="E18" s="33">
        <v>851</v>
      </c>
      <c r="F18" s="35" t="s">
        <v>296</v>
      </c>
      <c r="G18" s="35" t="s">
        <v>300</v>
      </c>
      <c r="H18" s="86" t="s">
        <v>309</v>
      </c>
      <c r="I18" s="86">
        <v>0</v>
      </c>
      <c r="J18" s="102">
        <v>41288</v>
      </c>
      <c r="K18" s="102">
        <v>41309</v>
      </c>
      <c r="L18" s="103">
        <v>5</v>
      </c>
      <c r="M18" s="35" t="s">
        <v>360</v>
      </c>
      <c r="N18" s="35" t="s">
        <v>360</v>
      </c>
      <c r="O18" s="35" t="s">
        <v>360</v>
      </c>
      <c r="P18" s="35" t="s">
        <v>360</v>
      </c>
      <c r="Q18" s="11">
        <v>62.4</v>
      </c>
      <c r="R18" s="11">
        <v>328.8</v>
      </c>
      <c r="S18" s="116" t="s">
        <v>416</v>
      </c>
      <c r="T18" s="3" t="s">
        <v>223</v>
      </c>
      <c r="U18" s="36">
        <v>18.600000000000001</v>
      </c>
      <c r="V18" s="36">
        <v>14.3</v>
      </c>
      <c r="W18" s="36">
        <v>11.6</v>
      </c>
      <c r="X18" s="36">
        <v>13.1</v>
      </c>
      <c r="Y18" s="36">
        <v>7.73</v>
      </c>
      <c r="Z18" s="36">
        <v>59.1</v>
      </c>
      <c r="AA18" s="36">
        <v>18.2</v>
      </c>
      <c r="AB18" s="36">
        <v>46.9</v>
      </c>
    </row>
    <row r="19" spans="1:28" x14ac:dyDescent="0.55000000000000004">
      <c r="A19" s="33">
        <v>21910260001</v>
      </c>
      <c r="B19" s="35" t="s">
        <v>17</v>
      </c>
      <c r="C19" s="34">
        <v>80701</v>
      </c>
      <c r="D19" s="86" t="s">
        <v>306</v>
      </c>
      <c r="E19" s="33">
        <v>494</v>
      </c>
      <c r="F19" s="35" t="s">
        <v>295</v>
      </c>
      <c r="G19" s="35" t="s">
        <v>300</v>
      </c>
      <c r="H19" s="86" t="s">
        <v>309</v>
      </c>
      <c r="I19" s="86">
        <v>0</v>
      </c>
      <c r="J19" s="102">
        <v>41232</v>
      </c>
      <c r="K19" s="102">
        <v>41253</v>
      </c>
      <c r="L19" s="103">
        <v>3</v>
      </c>
      <c r="M19" s="35" t="s">
        <v>360</v>
      </c>
      <c r="N19" s="35" t="s">
        <v>360</v>
      </c>
      <c r="O19" s="35" t="s">
        <v>360</v>
      </c>
      <c r="P19" s="35" t="s">
        <v>360</v>
      </c>
      <c r="Q19" s="11">
        <v>45.8</v>
      </c>
      <c r="R19" s="11">
        <v>232.5</v>
      </c>
      <c r="S19" s="116" t="s">
        <v>414</v>
      </c>
      <c r="T19" s="3" t="s">
        <v>64</v>
      </c>
      <c r="U19" s="36">
        <v>4.38</v>
      </c>
      <c r="V19" s="36">
        <v>5.23</v>
      </c>
      <c r="W19" s="36">
        <v>3.96</v>
      </c>
      <c r="X19" s="36">
        <v>10.3</v>
      </c>
      <c r="Y19" s="36">
        <v>3.28</v>
      </c>
      <c r="Z19" s="36">
        <v>31.8</v>
      </c>
      <c r="AA19" s="36">
        <v>24.1</v>
      </c>
      <c r="AB19" s="36">
        <v>55.1</v>
      </c>
    </row>
    <row r="20" spans="1:28" x14ac:dyDescent="0.55000000000000004">
      <c r="A20" s="33">
        <v>21910259201</v>
      </c>
      <c r="B20" s="35" t="s">
        <v>103</v>
      </c>
      <c r="C20" s="34">
        <v>81501</v>
      </c>
      <c r="D20" s="86" t="s">
        <v>306</v>
      </c>
      <c r="E20" s="33">
        <v>493</v>
      </c>
      <c r="F20" s="35" t="s">
        <v>296</v>
      </c>
      <c r="G20" s="35" t="s">
        <v>300</v>
      </c>
      <c r="H20" s="86" t="s">
        <v>309</v>
      </c>
      <c r="I20" s="86">
        <v>0</v>
      </c>
      <c r="J20" s="102">
        <v>41233</v>
      </c>
      <c r="K20" s="102">
        <v>41254</v>
      </c>
      <c r="L20" s="103">
        <v>3</v>
      </c>
      <c r="M20" s="35" t="s">
        <v>360</v>
      </c>
      <c r="N20" s="35" t="s">
        <v>360</v>
      </c>
      <c r="O20" s="35" t="s">
        <v>360</v>
      </c>
      <c r="P20" s="35" t="s">
        <v>360</v>
      </c>
      <c r="Q20" s="11">
        <v>30.3</v>
      </c>
      <c r="R20" s="11">
        <v>174.7</v>
      </c>
      <c r="S20" s="116" t="s">
        <v>414</v>
      </c>
      <c r="T20" s="3" t="s">
        <v>238</v>
      </c>
      <c r="U20" s="36">
        <v>9.68</v>
      </c>
      <c r="V20" s="36">
        <v>8.2899999999999991</v>
      </c>
      <c r="W20" s="36">
        <v>7.31</v>
      </c>
      <c r="X20" s="36">
        <v>15</v>
      </c>
      <c r="Y20" s="36">
        <v>4.88</v>
      </c>
      <c r="Z20" s="36">
        <v>32.6</v>
      </c>
      <c r="AA20" s="36">
        <v>19</v>
      </c>
      <c r="AB20" s="36">
        <v>48.2</v>
      </c>
    </row>
    <row r="21" spans="1:28" x14ac:dyDescent="0.55000000000000004">
      <c r="A21" s="33">
        <v>21910259601</v>
      </c>
      <c r="B21" s="35" t="s">
        <v>173</v>
      </c>
      <c r="C21" s="34">
        <v>82301</v>
      </c>
      <c r="D21" s="86" t="s">
        <v>306</v>
      </c>
      <c r="E21" s="33">
        <v>850</v>
      </c>
      <c r="F21" s="35" t="s">
        <v>296</v>
      </c>
      <c r="G21" s="35" t="s">
        <v>300</v>
      </c>
      <c r="H21" s="86" t="s">
        <v>309</v>
      </c>
      <c r="I21" s="86">
        <v>0</v>
      </c>
      <c r="J21" s="102">
        <v>41289</v>
      </c>
      <c r="K21" s="102">
        <v>41310</v>
      </c>
      <c r="L21" s="103">
        <v>5</v>
      </c>
      <c r="M21" s="35" t="s">
        <v>360</v>
      </c>
      <c r="N21" s="35" t="s">
        <v>360</v>
      </c>
      <c r="O21" s="35" t="s">
        <v>360</v>
      </c>
      <c r="P21" s="35" t="s">
        <v>360</v>
      </c>
      <c r="Q21" s="15">
        <v>35.1</v>
      </c>
      <c r="R21" s="11">
        <v>136.80000000000001</v>
      </c>
      <c r="S21" s="116" t="s">
        <v>416</v>
      </c>
      <c r="T21" s="3" t="s">
        <v>131</v>
      </c>
      <c r="U21" s="36">
        <v>19</v>
      </c>
      <c r="V21" s="36">
        <v>12.7</v>
      </c>
      <c r="W21" s="36">
        <v>14.3</v>
      </c>
      <c r="X21" s="36">
        <v>18</v>
      </c>
      <c r="Y21" s="36">
        <v>11.5</v>
      </c>
      <c r="Z21" s="36">
        <v>64</v>
      </c>
      <c r="AA21" s="36">
        <v>27.9</v>
      </c>
      <c r="AB21" s="36">
        <v>58.6</v>
      </c>
    </row>
    <row r="22" spans="1:28" x14ac:dyDescent="0.55000000000000004">
      <c r="A22" s="33">
        <v>21910272201</v>
      </c>
      <c r="B22" s="35" t="s">
        <v>105</v>
      </c>
      <c r="C22" s="34">
        <v>59701</v>
      </c>
      <c r="D22" s="86" t="s">
        <v>306</v>
      </c>
      <c r="E22" s="33">
        <v>585</v>
      </c>
      <c r="F22" s="35" t="s">
        <v>295</v>
      </c>
      <c r="G22" s="35" t="s">
        <v>300</v>
      </c>
      <c r="H22" s="86" t="s">
        <v>308</v>
      </c>
      <c r="I22" s="86">
        <v>0.05</v>
      </c>
      <c r="J22" s="102">
        <v>41234</v>
      </c>
      <c r="K22" s="102">
        <v>41255</v>
      </c>
      <c r="L22" s="103">
        <v>3</v>
      </c>
      <c r="M22" s="35" t="s">
        <v>360</v>
      </c>
      <c r="N22" s="35" t="s">
        <v>360</v>
      </c>
      <c r="O22" s="35" t="s">
        <v>360</v>
      </c>
      <c r="P22" s="35" t="s">
        <v>360</v>
      </c>
      <c r="Q22" s="11">
        <v>34.4</v>
      </c>
      <c r="R22" s="11">
        <v>239</v>
      </c>
      <c r="S22" s="116" t="s">
        <v>414</v>
      </c>
      <c r="T22" s="3" t="s">
        <v>240</v>
      </c>
      <c r="U22" s="36">
        <v>5.04</v>
      </c>
      <c r="V22" s="36">
        <v>5.99</v>
      </c>
      <c r="W22" s="36">
        <v>3.93</v>
      </c>
      <c r="X22" s="36">
        <v>10.7</v>
      </c>
      <c r="Y22" s="36">
        <v>2.74</v>
      </c>
      <c r="Z22" s="36">
        <v>25.5</v>
      </c>
      <c r="AA22" s="36">
        <v>19</v>
      </c>
      <c r="AB22" s="36">
        <v>43.8</v>
      </c>
    </row>
    <row r="23" spans="1:28" x14ac:dyDescent="0.55000000000000004">
      <c r="A23" s="33">
        <v>21910271601</v>
      </c>
      <c r="B23" s="35" t="s">
        <v>227</v>
      </c>
      <c r="C23" s="34">
        <v>61201</v>
      </c>
      <c r="D23" s="86" t="s">
        <v>306</v>
      </c>
      <c r="E23" s="33">
        <v>820</v>
      </c>
      <c r="F23" s="35" t="s">
        <v>296</v>
      </c>
      <c r="G23" s="35" t="s">
        <v>300</v>
      </c>
      <c r="H23" s="86" t="s">
        <v>308</v>
      </c>
      <c r="I23" s="86">
        <v>0.05</v>
      </c>
      <c r="J23" s="102">
        <v>41263</v>
      </c>
      <c r="K23" s="102">
        <v>41284</v>
      </c>
      <c r="L23" s="103">
        <v>4</v>
      </c>
      <c r="M23" s="35" t="s">
        <v>360</v>
      </c>
      <c r="N23" s="35" t="s">
        <v>360</v>
      </c>
      <c r="O23" s="35" t="s">
        <v>360</v>
      </c>
      <c r="P23" s="35" t="s">
        <v>360</v>
      </c>
      <c r="Q23" s="11">
        <v>52.4</v>
      </c>
      <c r="R23" s="11">
        <v>390</v>
      </c>
      <c r="S23" s="116" t="s">
        <v>415</v>
      </c>
      <c r="T23" s="3" t="s">
        <v>498</v>
      </c>
      <c r="U23" s="36">
        <v>12.7</v>
      </c>
      <c r="V23" s="36">
        <v>10.7</v>
      </c>
      <c r="W23" s="36">
        <v>11.7</v>
      </c>
      <c r="X23" s="36">
        <v>19.5</v>
      </c>
      <c r="Y23" s="36">
        <v>11.5</v>
      </c>
      <c r="Z23" s="36">
        <v>59</v>
      </c>
      <c r="AA23" s="36">
        <v>37</v>
      </c>
      <c r="AB23" s="36">
        <v>69.3</v>
      </c>
    </row>
    <row r="24" spans="1:28" x14ac:dyDescent="0.55000000000000004">
      <c r="A24" s="33">
        <v>21910272001</v>
      </c>
      <c r="B24" s="35" t="s">
        <v>219</v>
      </c>
      <c r="C24" s="34">
        <v>63901</v>
      </c>
      <c r="D24" s="86" t="s">
        <v>306</v>
      </c>
      <c r="E24" s="33">
        <v>349</v>
      </c>
      <c r="F24" s="35" t="s">
        <v>295</v>
      </c>
      <c r="G24" s="35" t="s">
        <v>300</v>
      </c>
      <c r="H24" s="86" t="s">
        <v>308</v>
      </c>
      <c r="I24" s="86">
        <v>0.05</v>
      </c>
      <c r="J24" s="102">
        <v>41207</v>
      </c>
      <c r="K24" s="102">
        <v>41228</v>
      </c>
      <c r="L24" s="103">
        <v>2</v>
      </c>
      <c r="M24" s="35" t="s">
        <v>360</v>
      </c>
      <c r="N24" s="35" t="s">
        <v>360</v>
      </c>
      <c r="O24" s="35" t="s">
        <v>360</v>
      </c>
      <c r="P24" s="35" t="s">
        <v>360</v>
      </c>
      <c r="Q24" s="11">
        <v>42.4</v>
      </c>
      <c r="R24" s="11">
        <v>202.3</v>
      </c>
      <c r="S24" s="116" t="s">
        <v>412</v>
      </c>
      <c r="T24" s="3" t="s">
        <v>53</v>
      </c>
      <c r="U24" s="36">
        <v>30.8</v>
      </c>
      <c r="V24" s="36">
        <v>19.3</v>
      </c>
      <c r="W24" s="36">
        <v>20.100000000000001</v>
      </c>
      <c r="X24" s="36">
        <v>18.5</v>
      </c>
      <c r="Y24" s="36">
        <v>12.9</v>
      </c>
      <c r="Z24" s="36">
        <v>69.5</v>
      </c>
      <c r="AA24" s="36">
        <v>11.4</v>
      </c>
      <c r="AB24" s="36">
        <v>55.2</v>
      </c>
    </row>
    <row r="25" spans="1:28" x14ac:dyDescent="0.55000000000000004">
      <c r="A25" s="33">
        <v>21910272601</v>
      </c>
      <c r="B25" s="35" t="s">
        <v>26</v>
      </c>
      <c r="C25" s="34">
        <v>65601</v>
      </c>
      <c r="D25" s="86" t="s">
        <v>306</v>
      </c>
      <c r="E25" s="33">
        <v>938</v>
      </c>
      <c r="F25" s="35" t="s">
        <v>295</v>
      </c>
      <c r="G25" s="35" t="s">
        <v>300</v>
      </c>
      <c r="H25" s="86" t="s">
        <v>308</v>
      </c>
      <c r="I25" s="86">
        <v>0.05</v>
      </c>
      <c r="J25" s="102">
        <v>41288</v>
      </c>
      <c r="K25" s="102">
        <v>41309</v>
      </c>
      <c r="L25" s="103">
        <v>5</v>
      </c>
      <c r="M25" s="35" t="s">
        <v>360</v>
      </c>
      <c r="N25" s="35" t="s">
        <v>360</v>
      </c>
      <c r="O25" s="35" t="s">
        <v>360</v>
      </c>
      <c r="P25" s="35" t="s">
        <v>360</v>
      </c>
      <c r="Q25" s="11">
        <v>47</v>
      </c>
      <c r="R25" s="11">
        <v>260.3</v>
      </c>
      <c r="S25" s="116" t="s">
        <v>416</v>
      </c>
      <c r="T25" s="3" t="s">
        <v>279</v>
      </c>
      <c r="U25" s="36">
        <v>8.81</v>
      </c>
      <c r="V25" s="36">
        <v>7.94</v>
      </c>
      <c r="W25" s="36">
        <v>6.36</v>
      </c>
      <c r="X25" s="36">
        <v>9.6</v>
      </c>
      <c r="Y25" s="36">
        <v>5.36</v>
      </c>
      <c r="Z25" s="36">
        <v>55.9</v>
      </c>
      <c r="AA25" s="36">
        <v>22.6</v>
      </c>
      <c r="AB25" s="36">
        <v>60.4</v>
      </c>
    </row>
    <row r="26" spans="1:28" x14ac:dyDescent="0.55000000000000004">
      <c r="A26" s="33">
        <v>21910271801</v>
      </c>
      <c r="B26" s="35" t="s">
        <v>267</v>
      </c>
      <c r="C26" s="34">
        <v>65801</v>
      </c>
      <c r="D26" s="86" t="s">
        <v>306</v>
      </c>
      <c r="E26" s="33">
        <v>824</v>
      </c>
      <c r="F26" s="35" t="s">
        <v>296</v>
      </c>
      <c r="G26" s="35" t="s">
        <v>300</v>
      </c>
      <c r="H26" s="86" t="s">
        <v>308</v>
      </c>
      <c r="I26" s="86">
        <v>0.05</v>
      </c>
      <c r="J26" s="102">
        <v>41261</v>
      </c>
      <c r="K26" s="102">
        <v>41282</v>
      </c>
      <c r="L26" s="103">
        <v>4</v>
      </c>
      <c r="M26" s="35" t="s">
        <v>360</v>
      </c>
      <c r="N26" s="35" t="s">
        <v>360</v>
      </c>
      <c r="O26" s="35" t="s">
        <v>360</v>
      </c>
      <c r="P26" s="35" t="s">
        <v>360</v>
      </c>
      <c r="Q26" s="9">
        <v>59.9</v>
      </c>
      <c r="R26" s="11">
        <v>374.9</v>
      </c>
      <c r="S26" s="116" t="s">
        <v>415</v>
      </c>
      <c r="T26" s="3" t="s">
        <v>499</v>
      </c>
      <c r="U26" s="36">
        <v>12</v>
      </c>
      <c r="V26" s="36">
        <v>3.96</v>
      </c>
      <c r="W26" s="36">
        <v>4.8600000000000003</v>
      </c>
      <c r="X26" s="36">
        <v>11.4</v>
      </c>
      <c r="Y26" s="36">
        <v>4.09</v>
      </c>
      <c r="Z26" s="36">
        <v>36</v>
      </c>
      <c r="AA26" s="36">
        <v>39.4</v>
      </c>
      <c r="AB26" s="36">
        <v>58.6</v>
      </c>
    </row>
    <row r="27" spans="1:28" x14ac:dyDescent="0.55000000000000004">
      <c r="A27" s="33">
        <v>21910271301</v>
      </c>
      <c r="B27" s="35" t="s">
        <v>187</v>
      </c>
      <c r="C27" s="34">
        <v>67501</v>
      </c>
      <c r="D27" s="86" t="s">
        <v>306</v>
      </c>
      <c r="E27" s="33">
        <v>591</v>
      </c>
      <c r="F27" s="35" t="s">
        <v>296</v>
      </c>
      <c r="G27" s="35" t="s">
        <v>300</v>
      </c>
      <c r="H27" s="86" t="s">
        <v>308</v>
      </c>
      <c r="I27" s="86">
        <v>0.05</v>
      </c>
      <c r="J27" s="102">
        <v>41233</v>
      </c>
      <c r="K27" s="102">
        <v>41254</v>
      </c>
      <c r="L27" s="103">
        <v>3</v>
      </c>
      <c r="M27" s="35" t="s">
        <v>360</v>
      </c>
      <c r="N27" s="35" t="s">
        <v>360</v>
      </c>
      <c r="O27" s="35" t="s">
        <v>360</v>
      </c>
      <c r="P27" s="35" t="s">
        <v>360</v>
      </c>
      <c r="Q27" s="11">
        <v>40.4</v>
      </c>
      <c r="R27" s="11">
        <v>275.2</v>
      </c>
      <c r="S27" s="116" t="s">
        <v>414</v>
      </c>
      <c r="T27" s="3" t="s">
        <v>228</v>
      </c>
      <c r="U27" s="36">
        <v>11.9</v>
      </c>
      <c r="V27" s="36">
        <v>12.3</v>
      </c>
      <c r="W27" s="36">
        <v>10.199999999999999</v>
      </c>
      <c r="X27" s="36">
        <v>11</v>
      </c>
      <c r="Y27" s="36">
        <v>5.31</v>
      </c>
      <c r="Z27" s="36">
        <v>48.1</v>
      </c>
      <c r="AA27" s="36">
        <v>18.100000000000001</v>
      </c>
      <c r="AB27" s="36">
        <v>34.5</v>
      </c>
    </row>
    <row r="28" spans="1:28" x14ac:dyDescent="0.55000000000000004">
      <c r="A28" s="33">
        <v>21910272301</v>
      </c>
      <c r="B28" s="35" t="s">
        <v>232</v>
      </c>
      <c r="C28" s="34">
        <v>67601</v>
      </c>
      <c r="D28" s="86" t="s">
        <v>306</v>
      </c>
      <c r="E28" s="33">
        <v>822</v>
      </c>
      <c r="F28" s="35" t="s">
        <v>295</v>
      </c>
      <c r="G28" s="35" t="s">
        <v>300</v>
      </c>
      <c r="H28" s="86" t="s">
        <v>308</v>
      </c>
      <c r="I28" s="86">
        <v>0.05</v>
      </c>
      <c r="J28" s="102">
        <v>41262</v>
      </c>
      <c r="K28" s="102">
        <v>41283</v>
      </c>
      <c r="L28" s="103">
        <v>4</v>
      </c>
      <c r="M28" s="35" t="s">
        <v>360</v>
      </c>
      <c r="N28" s="35" t="s">
        <v>360</v>
      </c>
      <c r="O28" s="35" t="s">
        <v>360</v>
      </c>
      <c r="P28" s="35" t="s">
        <v>360</v>
      </c>
      <c r="Q28" s="11">
        <v>46.6</v>
      </c>
      <c r="R28" s="11">
        <v>375.3</v>
      </c>
      <c r="S28" s="116" t="s">
        <v>415</v>
      </c>
      <c r="T28" s="3" t="s">
        <v>500</v>
      </c>
      <c r="U28" s="36">
        <v>9.33</v>
      </c>
      <c r="V28" s="36">
        <v>8.4700000000000006</v>
      </c>
      <c r="W28" s="36">
        <v>8.69</v>
      </c>
      <c r="X28" s="36">
        <v>20.399999999999999</v>
      </c>
      <c r="Y28" s="36">
        <v>10.3</v>
      </c>
      <c r="Z28" s="36">
        <v>50.4</v>
      </c>
      <c r="AA28" s="36">
        <v>71.599999999999994</v>
      </c>
      <c r="AB28" s="36">
        <v>61.6</v>
      </c>
    </row>
    <row r="29" spans="1:28" x14ac:dyDescent="0.55000000000000004">
      <c r="A29" s="33">
        <v>21910272101</v>
      </c>
      <c r="B29" s="35" t="s">
        <v>220</v>
      </c>
      <c r="C29" s="34">
        <v>69301</v>
      </c>
      <c r="D29" s="86" t="s">
        <v>306</v>
      </c>
      <c r="E29" s="33">
        <v>346</v>
      </c>
      <c r="F29" s="35" t="s">
        <v>295</v>
      </c>
      <c r="G29" s="35" t="s">
        <v>300</v>
      </c>
      <c r="H29" s="86" t="s">
        <v>308</v>
      </c>
      <c r="I29" s="86">
        <v>0.05</v>
      </c>
      <c r="J29" s="102">
        <v>41207</v>
      </c>
      <c r="K29" s="102">
        <v>41228</v>
      </c>
      <c r="L29" s="103">
        <v>2</v>
      </c>
      <c r="M29" s="35" t="s">
        <v>360</v>
      </c>
      <c r="N29" s="35" t="s">
        <v>360</v>
      </c>
      <c r="O29" s="35" t="s">
        <v>360</v>
      </c>
      <c r="P29" s="35" t="s">
        <v>360</v>
      </c>
      <c r="Q29" s="11">
        <v>38.4</v>
      </c>
      <c r="R29" s="11">
        <v>192.1</v>
      </c>
      <c r="S29" s="116" t="s">
        <v>412</v>
      </c>
      <c r="T29" s="3" t="s">
        <v>19</v>
      </c>
      <c r="U29" s="36">
        <v>19.3</v>
      </c>
      <c r="V29" s="36">
        <v>16.100000000000001</v>
      </c>
      <c r="W29" s="36">
        <v>14.5</v>
      </c>
      <c r="X29" s="36">
        <v>17.7</v>
      </c>
      <c r="Y29" s="36">
        <v>11.6</v>
      </c>
      <c r="Z29" s="36">
        <v>65.8</v>
      </c>
      <c r="AA29" s="36">
        <v>27.8</v>
      </c>
      <c r="AB29" s="36">
        <v>55.3</v>
      </c>
    </row>
    <row r="30" spans="1:28" x14ac:dyDescent="0.55000000000000004">
      <c r="A30" s="33">
        <v>21910271501</v>
      </c>
      <c r="B30" s="35" t="s">
        <v>136</v>
      </c>
      <c r="C30" s="34">
        <v>69801</v>
      </c>
      <c r="D30" s="86" t="s">
        <v>306</v>
      </c>
      <c r="E30" s="33">
        <v>589</v>
      </c>
      <c r="F30" s="35" t="s">
        <v>296</v>
      </c>
      <c r="G30" s="35" t="s">
        <v>300</v>
      </c>
      <c r="H30" s="86" t="s">
        <v>308</v>
      </c>
      <c r="I30" s="86">
        <v>0.05</v>
      </c>
      <c r="J30" s="102">
        <v>41235</v>
      </c>
      <c r="K30" s="102">
        <v>41256</v>
      </c>
      <c r="L30" s="103">
        <v>3</v>
      </c>
      <c r="M30" s="35" t="s">
        <v>360</v>
      </c>
      <c r="N30" s="35" t="s">
        <v>360</v>
      </c>
      <c r="O30" s="35" t="s">
        <v>360</v>
      </c>
      <c r="P30" s="35" t="s">
        <v>360</v>
      </c>
      <c r="Q30" s="11">
        <v>51.4</v>
      </c>
      <c r="R30" s="11">
        <v>391.4</v>
      </c>
      <c r="S30" s="116" t="s">
        <v>414</v>
      </c>
      <c r="T30" s="3" t="s">
        <v>478</v>
      </c>
      <c r="U30" s="36">
        <v>9.68</v>
      </c>
      <c r="V30" s="36">
        <v>10.7</v>
      </c>
      <c r="W30" s="36">
        <v>8.3800000000000008</v>
      </c>
      <c r="X30" s="36">
        <v>12.1</v>
      </c>
      <c r="Y30" s="36">
        <v>6.34</v>
      </c>
      <c r="Z30" s="36">
        <v>52.3</v>
      </c>
      <c r="AA30" s="36">
        <v>20.5</v>
      </c>
      <c r="AB30" s="36">
        <v>52.2</v>
      </c>
    </row>
    <row r="31" spans="1:28" x14ac:dyDescent="0.55000000000000004">
      <c r="A31" s="33">
        <v>21910271201</v>
      </c>
      <c r="B31" s="35" t="s">
        <v>255</v>
      </c>
      <c r="C31" s="34">
        <v>70001</v>
      </c>
      <c r="D31" s="86" t="s">
        <v>306</v>
      </c>
      <c r="E31" s="33">
        <v>349</v>
      </c>
      <c r="F31" s="35" t="s">
        <v>296</v>
      </c>
      <c r="G31" s="35" t="s">
        <v>300</v>
      </c>
      <c r="H31" s="86" t="s">
        <v>308</v>
      </c>
      <c r="I31" s="86">
        <v>0.05</v>
      </c>
      <c r="J31" s="102">
        <v>41207</v>
      </c>
      <c r="K31" s="102">
        <v>41228</v>
      </c>
      <c r="L31" s="103">
        <v>2</v>
      </c>
      <c r="M31" s="35" t="s">
        <v>360</v>
      </c>
      <c r="N31" s="35" t="s">
        <v>360</v>
      </c>
      <c r="O31" s="35" t="s">
        <v>360</v>
      </c>
      <c r="P31" s="35" t="s">
        <v>360</v>
      </c>
      <c r="Q31" s="9">
        <v>51.1</v>
      </c>
      <c r="R31" s="11">
        <v>216.8</v>
      </c>
      <c r="S31" s="116" t="s">
        <v>412</v>
      </c>
      <c r="T31" s="3" t="s">
        <v>273</v>
      </c>
      <c r="U31" s="36">
        <v>14.4</v>
      </c>
      <c r="V31" s="36">
        <v>15.1</v>
      </c>
      <c r="W31" s="36">
        <v>13.7</v>
      </c>
      <c r="X31" s="36">
        <v>19.5</v>
      </c>
      <c r="Y31" s="36">
        <v>12.1</v>
      </c>
      <c r="Z31" s="36">
        <v>61.8</v>
      </c>
      <c r="AA31" s="36">
        <v>31.1</v>
      </c>
      <c r="AB31" s="36">
        <v>59.4</v>
      </c>
    </row>
    <row r="32" spans="1:28" x14ac:dyDescent="0.55000000000000004">
      <c r="A32" s="33">
        <v>21910271701</v>
      </c>
      <c r="B32" s="35" t="s">
        <v>225</v>
      </c>
      <c r="C32" s="34">
        <v>70701</v>
      </c>
      <c r="D32" s="86" t="s">
        <v>306</v>
      </c>
      <c r="E32" s="33">
        <v>823</v>
      </c>
      <c r="F32" s="35" t="s">
        <v>296</v>
      </c>
      <c r="G32" s="35" t="s">
        <v>300</v>
      </c>
      <c r="H32" s="86" t="s">
        <v>308</v>
      </c>
      <c r="I32" s="86">
        <v>0.05</v>
      </c>
      <c r="J32" s="102">
        <v>41262</v>
      </c>
      <c r="K32" s="102">
        <v>41283</v>
      </c>
      <c r="L32" s="103">
        <v>4</v>
      </c>
      <c r="M32" s="35" t="s">
        <v>360</v>
      </c>
      <c r="N32" s="35" t="s">
        <v>360</v>
      </c>
      <c r="O32" s="35" t="s">
        <v>360</v>
      </c>
      <c r="P32" s="35" t="s">
        <v>360</v>
      </c>
      <c r="Q32" s="11">
        <v>55.9</v>
      </c>
      <c r="R32" s="11">
        <v>302</v>
      </c>
      <c r="S32" s="116" t="s">
        <v>415</v>
      </c>
      <c r="T32" s="3" t="s">
        <v>501</v>
      </c>
      <c r="U32" s="36">
        <v>9.19</v>
      </c>
      <c r="V32" s="36">
        <v>9.69</v>
      </c>
      <c r="W32" s="36">
        <v>9.7799999999999994</v>
      </c>
      <c r="X32" s="36">
        <v>21.7</v>
      </c>
      <c r="Y32" s="36">
        <v>11.7</v>
      </c>
      <c r="Z32" s="36">
        <v>53.8</v>
      </c>
      <c r="AA32" s="36">
        <v>70.400000000000006</v>
      </c>
      <c r="AB32" s="36">
        <v>64.900000000000006</v>
      </c>
    </row>
    <row r="33" spans="1:28" x14ac:dyDescent="0.55000000000000004">
      <c r="A33" s="33">
        <v>21910270901</v>
      </c>
      <c r="B33" s="35" t="s">
        <v>214</v>
      </c>
      <c r="C33" s="34">
        <v>70901</v>
      </c>
      <c r="D33" s="86" t="s">
        <v>306</v>
      </c>
      <c r="E33" s="33">
        <v>99</v>
      </c>
      <c r="F33" s="35" t="s">
        <v>296</v>
      </c>
      <c r="G33" s="35" t="s">
        <v>300</v>
      </c>
      <c r="H33" s="86" t="s">
        <v>308</v>
      </c>
      <c r="I33" s="86">
        <v>0.05</v>
      </c>
      <c r="J33" s="102">
        <v>41176</v>
      </c>
      <c r="K33" s="102">
        <v>41197</v>
      </c>
      <c r="L33" s="103">
        <v>1</v>
      </c>
      <c r="M33" s="35">
        <v>0</v>
      </c>
      <c r="N33" s="35">
        <v>16</v>
      </c>
      <c r="O33" s="35">
        <v>0</v>
      </c>
      <c r="P33" s="35">
        <v>10</v>
      </c>
      <c r="Q33" s="11">
        <v>43.5</v>
      </c>
      <c r="R33" s="11">
        <v>208.4</v>
      </c>
      <c r="S33" s="116" t="s">
        <v>411</v>
      </c>
      <c r="T33" s="3" t="s">
        <v>46</v>
      </c>
      <c r="U33" s="36">
        <v>39.200000000000003</v>
      </c>
      <c r="V33" s="36">
        <v>8.81</v>
      </c>
      <c r="W33" s="36">
        <v>12.7</v>
      </c>
      <c r="X33" s="36">
        <v>17</v>
      </c>
      <c r="Y33" s="36">
        <v>7.61</v>
      </c>
      <c r="Z33" s="36">
        <v>44.7</v>
      </c>
      <c r="AA33" s="36">
        <v>18.899999999999999</v>
      </c>
      <c r="AB33" s="36">
        <v>48.3</v>
      </c>
    </row>
    <row r="34" spans="1:28" x14ac:dyDescent="0.55000000000000004">
      <c r="A34" s="33">
        <v>21910271001</v>
      </c>
      <c r="B34" s="35" t="s">
        <v>48</v>
      </c>
      <c r="C34" s="34">
        <v>71001</v>
      </c>
      <c r="D34" s="86" t="s">
        <v>306</v>
      </c>
      <c r="E34" s="33">
        <v>106</v>
      </c>
      <c r="F34" s="35" t="s">
        <v>296</v>
      </c>
      <c r="G34" s="35" t="s">
        <v>300</v>
      </c>
      <c r="H34" s="86" t="s">
        <v>308</v>
      </c>
      <c r="I34" s="86">
        <v>0.05</v>
      </c>
      <c r="J34" s="102">
        <v>41176</v>
      </c>
      <c r="K34" s="102">
        <v>41197</v>
      </c>
      <c r="L34" s="103">
        <v>1</v>
      </c>
      <c r="M34" s="35">
        <v>0</v>
      </c>
      <c r="N34" s="35">
        <v>16</v>
      </c>
      <c r="O34" s="35">
        <v>0</v>
      </c>
      <c r="P34" s="35">
        <v>10</v>
      </c>
      <c r="Q34" s="11">
        <v>58</v>
      </c>
      <c r="R34" s="11">
        <v>275.7</v>
      </c>
      <c r="S34" s="116" t="s">
        <v>411</v>
      </c>
      <c r="T34" s="3" t="s">
        <v>47</v>
      </c>
      <c r="U34" s="36">
        <v>42.9</v>
      </c>
      <c r="V34" s="36">
        <v>11.4</v>
      </c>
      <c r="W34" s="36">
        <v>15.4</v>
      </c>
      <c r="X34" s="36">
        <v>17.7</v>
      </c>
      <c r="Y34" s="36">
        <v>9.9</v>
      </c>
      <c r="Z34" s="36">
        <v>55.9</v>
      </c>
      <c r="AA34" s="36">
        <v>16.3</v>
      </c>
      <c r="AB34" s="36">
        <v>53.9</v>
      </c>
    </row>
    <row r="35" spans="1:28" x14ac:dyDescent="0.55000000000000004">
      <c r="A35" s="33">
        <v>21910271101</v>
      </c>
      <c r="B35" s="35" t="s">
        <v>97</v>
      </c>
      <c r="C35" s="34">
        <v>71101</v>
      </c>
      <c r="D35" s="86" t="s">
        <v>306</v>
      </c>
      <c r="E35" s="33">
        <v>102</v>
      </c>
      <c r="F35" s="35" t="s">
        <v>296</v>
      </c>
      <c r="G35" s="35" t="s">
        <v>300</v>
      </c>
      <c r="H35" s="86" t="s">
        <v>308</v>
      </c>
      <c r="I35" s="86">
        <v>0.05</v>
      </c>
      <c r="J35" s="102">
        <v>41179</v>
      </c>
      <c r="K35" s="102">
        <v>41200</v>
      </c>
      <c r="L35" s="103">
        <v>1</v>
      </c>
      <c r="M35" s="35">
        <v>0</v>
      </c>
      <c r="N35" s="35">
        <v>14</v>
      </c>
      <c r="O35" s="35">
        <v>0</v>
      </c>
      <c r="P35" s="35">
        <v>7</v>
      </c>
      <c r="Q35" s="11">
        <v>46.5</v>
      </c>
      <c r="R35" s="11">
        <v>225.1</v>
      </c>
      <c r="S35" s="116" t="s">
        <v>411</v>
      </c>
      <c r="T35" s="3" t="s">
        <v>44</v>
      </c>
      <c r="U35" s="36">
        <v>14.6</v>
      </c>
      <c r="V35" s="36">
        <v>5.66</v>
      </c>
      <c r="W35" s="36">
        <v>3.53</v>
      </c>
      <c r="X35" s="36">
        <v>6.94</v>
      </c>
      <c r="Y35" s="36">
        <v>3.44</v>
      </c>
      <c r="Z35" s="36">
        <v>49.5</v>
      </c>
      <c r="AA35" s="36">
        <v>39.9</v>
      </c>
      <c r="AB35" s="36">
        <v>75.900000000000006</v>
      </c>
    </row>
    <row r="36" spans="1:28" x14ac:dyDescent="0.55000000000000004">
      <c r="A36" s="33">
        <v>21910271901</v>
      </c>
      <c r="B36" s="35" t="s">
        <v>49</v>
      </c>
      <c r="C36" s="34">
        <v>71901</v>
      </c>
      <c r="D36" s="86" t="s">
        <v>306</v>
      </c>
      <c r="E36" s="33">
        <v>106</v>
      </c>
      <c r="F36" s="35" t="s">
        <v>295</v>
      </c>
      <c r="G36" s="35" t="s">
        <v>300</v>
      </c>
      <c r="H36" s="86" t="s">
        <v>308</v>
      </c>
      <c r="I36" s="86">
        <v>0.05</v>
      </c>
      <c r="J36" s="102">
        <v>41176</v>
      </c>
      <c r="K36" s="102">
        <v>41197</v>
      </c>
      <c r="L36" s="103">
        <v>1</v>
      </c>
      <c r="M36" s="35">
        <v>0</v>
      </c>
      <c r="N36" s="35">
        <v>16</v>
      </c>
      <c r="O36" s="35">
        <v>0</v>
      </c>
      <c r="P36" s="35">
        <v>10</v>
      </c>
      <c r="Q36" s="11">
        <v>52.3</v>
      </c>
      <c r="R36" s="11">
        <v>350.8</v>
      </c>
      <c r="S36" s="116" t="s">
        <v>411</v>
      </c>
      <c r="T36" s="3" t="s">
        <v>52</v>
      </c>
      <c r="U36" s="36">
        <v>35.1</v>
      </c>
      <c r="V36" s="36">
        <v>8.44</v>
      </c>
      <c r="W36" s="36">
        <v>15.9</v>
      </c>
      <c r="X36" s="36">
        <v>19.399999999999999</v>
      </c>
      <c r="Y36" s="36">
        <v>8.75</v>
      </c>
      <c r="Z36" s="36">
        <v>45.2</v>
      </c>
      <c r="AA36" s="36">
        <v>22.2</v>
      </c>
      <c r="AB36" s="36">
        <v>44.5</v>
      </c>
    </row>
    <row r="37" spans="1:28" x14ac:dyDescent="0.55000000000000004">
      <c r="A37" s="33">
        <v>21910272701</v>
      </c>
      <c r="B37" s="35" t="s">
        <v>157</v>
      </c>
      <c r="C37" s="34">
        <v>74601</v>
      </c>
      <c r="D37" s="86" t="s">
        <v>306</v>
      </c>
      <c r="E37" s="33">
        <v>939</v>
      </c>
      <c r="F37" s="35" t="s">
        <v>295</v>
      </c>
      <c r="G37" s="35" t="s">
        <v>300</v>
      </c>
      <c r="H37" s="86" t="s">
        <v>308</v>
      </c>
      <c r="I37" s="86">
        <v>0.05</v>
      </c>
      <c r="J37" s="102">
        <v>41289</v>
      </c>
      <c r="K37" s="102">
        <v>41310</v>
      </c>
      <c r="L37" s="103">
        <v>5</v>
      </c>
      <c r="M37" s="35" t="s">
        <v>360</v>
      </c>
      <c r="N37" s="35" t="s">
        <v>360</v>
      </c>
      <c r="O37" s="35" t="s">
        <v>360</v>
      </c>
      <c r="P37" s="35" t="s">
        <v>360</v>
      </c>
      <c r="Q37" s="11">
        <v>55</v>
      </c>
      <c r="R37" s="11">
        <v>435</v>
      </c>
      <c r="S37" s="116" t="s">
        <v>416</v>
      </c>
      <c r="T37" s="3" t="s">
        <v>24</v>
      </c>
      <c r="U37" s="36">
        <v>12</v>
      </c>
      <c r="V37" s="36">
        <v>9.41</v>
      </c>
      <c r="W37" s="36">
        <v>9.31</v>
      </c>
      <c r="X37" s="36">
        <v>15</v>
      </c>
      <c r="Y37" s="36">
        <v>9.1999999999999993</v>
      </c>
      <c r="Z37" s="36">
        <v>61.5</v>
      </c>
      <c r="AA37" s="36">
        <v>44</v>
      </c>
      <c r="AB37" s="36">
        <v>60.4</v>
      </c>
    </row>
    <row r="38" spans="1:28" x14ac:dyDescent="0.55000000000000004">
      <c r="A38" s="33">
        <v>21910280801</v>
      </c>
      <c r="B38" s="35" t="s">
        <v>246</v>
      </c>
      <c r="C38" s="34">
        <v>80800</v>
      </c>
      <c r="D38" s="86" t="s">
        <v>306</v>
      </c>
      <c r="E38" s="33">
        <v>817</v>
      </c>
      <c r="F38" s="35" t="s">
        <v>296</v>
      </c>
      <c r="G38" s="35" t="s">
        <v>300</v>
      </c>
      <c r="H38" s="86" t="s">
        <v>308</v>
      </c>
      <c r="I38" s="86">
        <v>0.05</v>
      </c>
      <c r="J38" s="102">
        <v>41264</v>
      </c>
      <c r="K38" s="102">
        <v>41285</v>
      </c>
      <c r="L38" s="103">
        <v>4</v>
      </c>
      <c r="M38" s="35" t="s">
        <v>360</v>
      </c>
      <c r="N38" s="35" t="s">
        <v>360</v>
      </c>
      <c r="O38" s="35" t="s">
        <v>360</v>
      </c>
      <c r="P38" s="35" t="s">
        <v>360</v>
      </c>
      <c r="Q38" s="11">
        <v>58</v>
      </c>
      <c r="R38" s="11">
        <v>194.5</v>
      </c>
      <c r="S38" s="116" t="s">
        <v>415</v>
      </c>
      <c r="T38" s="3" t="s">
        <v>502</v>
      </c>
      <c r="U38" s="36">
        <v>12.1</v>
      </c>
      <c r="V38" s="36">
        <v>9.5</v>
      </c>
      <c r="W38" s="36">
        <v>10</v>
      </c>
      <c r="X38" s="36">
        <v>17.7</v>
      </c>
      <c r="Y38" s="36">
        <v>9.35</v>
      </c>
      <c r="Z38" s="36">
        <v>52.7</v>
      </c>
      <c r="AA38" s="36">
        <v>40.5</v>
      </c>
      <c r="AB38" s="36">
        <v>59.8</v>
      </c>
    </row>
    <row r="39" spans="1:28" x14ac:dyDescent="0.55000000000000004">
      <c r="A39" s="33">
        <v>21910272401</v>
      </c>
      <c r="B39" s="35" t="s">
        <v>226</v>
      </c>
      <c r="C39" s="34">
        <v>80801</v>
      </c>
      <c r="D39" s="86" t="s">
        <v>306</v>
      </c>
      <c r="E39" s="33">
        <v>823</v>
      </c>
      <c r="F39" s="35" t="s">
        <v>295</v>
      </c>
      <c r="G39" s="35" t="s">
        <v>300</v>
      </c>
      <c r="H39" s="86" t="s">
        <v>308</v>
      </c>
      <c r="I39" s="86">
        <v>0.05</v>
      </c>
      <c r="J39" s="102">
        <v>41262</v>
      </c>
      <c r="K39" s="102">
        <v>41283</v>
      </c>
      <c r="L39" s="103">
        <v>4</v>
      </c>
      <c r="M39" s="35" t="s">
        <v>360</v>
      </c>
      <c r="N39" s="35" t="s">
        <v>360</v>
      </c>
      <c r="O39" s="35" t="s">
        <v>360</v>
      </c>
      <c r="P39" s="35" t="s">
        <v>360</v>
      </c>
      <c r="Q39" s="11">
        <v>58.8</v>
      </c>
      <c r="R39" s="11">
        <v>336.4</v>
      </c>
      <c r="S39" s="116" t="s">
        <v>415</v>
      </c>
      <c r="T39" s="3" t="s">
        <v>503</v>
      </c>
      <c r="U39" s="36">
        <v>10.8</v>
      </c>
      <c r="V39" s="36">
        <v>8.81</v>
      </c>
      <c r="W39" s="36">
        <v>10.3</v>
      </c>
      <c r="X39" s="36">
        <v>18.5</v>
      </c>
      <c r="Y39" s="36">
        <v>10.3</v>
      </c>
      <c r="Z39" s="36">
        <v>55.6</v>
      </c>
      <c r="AA39" s="36">
        <v>51.1</v>
      </c>
      <c r="AB39" s="36">
        <v>63.8</v>
      </c>
    </row>
    <row r="40" spans="1:28" x14ac:dyDescent="0.55000000000000004">
      <c r="A40" s="33">
        <v>21910280901</v>
      </c>
      <c r="B40" s="35" t="s">
        <v>158</v>
      </c>
      <c r="C40" s="34">
        <v>80900</v>
      </c>
      <c r="D40" s="86" t="s">
        <v>306</v>
      </c>
      <c r="E40" s="33">
        <v>936</v>
      </c>
      <c r="F40" s="35" t="s">
        <v>296</v>
      </c>
      <c r="G40" s="35" t="s">
        <v>300</v>
      </c>
      <c r="H40" s="86" t="s">
        <v>308</v>
      </c>
      <c r="I40" s="86">
        <v>0.05</v>
      </c>
      <c r="J40" s="102">
        <v>41289</v>
      </c>
      <c r="K40" s="102">
        <v>41310</v>
      </c>
      <c r="L40" s="103">
        <v>5</v>
      </c>
      <c r="M40" s="35" t="s">
        <v>360</v>
      </c>
      <c r="N40" s="35" t="s">
        <v>360</v>
      </c>
      <c r="O40" s="35" t="s">
        <v>360</v>
      </c>
      <c r="P40" s="35" t="s">
        <v>360</v>
      </c>
      <c r="Q40" s="11">
        <v>63.9</v>
      </c>
      <c r="R40" s="11">
        <v>341.2</v>
      </c>
      <c r="S40" s="116" t="s">
        <v>416</v>
      </c>
      <c r="T40" s="3" t="s">
        <v>25</v>
      </c>
      <c r="U40" s="36">
        <v>12.2</v>
      </c>
      <c r="V40" s="36">
        <v>11.3</v>
      </c>
      <c r="W40" s="36">
        <v>10.9</v>
      </c>
      <c r="X40" s="36">
        <v>19.100000000000001</v>
      </c>
      <c r="Y40" s="36">
        <v>10.6</v>
      </c>
      <c r="Z40" s="36">
        <v>55.5</v>
      </c>
      <c r="AA40" s="36">
        <v>34.9</v>
      </c>
      <c r="AB40" s="36">
        <v>67.099999999999994</v>
      </c>
    </row>
    <row r="41" spans="1:28" x14ac:dyDescent="0.55000000000000004">
      <c r="A41" s="33">
        <v>21910281001</v>
      </c>
      <c r="B41" s="35" t="s">
        <v>119</v>
      </c>
      <c r="C41" s="34">
        <v>81000</v>
      </c>
      <c r="D41" s="86" t="s">
        <v>306</v>
      </c>
      <c r="E41" s="33">
        <v>937</v>
      </c>
      <c r="F41" s="35" t="s">
        <v>295</v>
      </c>
      <c r="G41" s="35" t="s">
        <v>300</v>
      </c>
      <c r="H41" s="86" t="s">
        <v>308</v>
      </c>
      <c r="I41" s="86">
        <v>0.05</v>
      </c>
      <c r="J41" s="102">
        <v>41290</v>
      </c>
      <c r="K41" s="102">
        <v>41311</v>
      </c>
      <c r="L41" s="103">
        <v>5</v>
      </c>
      <c r="M41" s="35" t="s">
        <v>360</v>
      </c>
      <c r="N41" s="35" t="s">
        <v>360</v>
      </c>
      <c r="O41" s="35" t="s">
        <v>360</v>
      </c>
      <c r="P41" s="35" t="s">
        <v>360</v>
      </c>
      <c r="Q41" s="11">
        <v>37</v>
      </c>
      <c r="R41" s="11">
        <v>345.6</v>
      </c>
      <c r="S41" s="116" t="s">
        <v>416</v>
      </c>
      <c r="T41" s="3" t="s">
        <v>163</v>
      </c>
      <c r="U41" s="36">
        <v>14.9</v>
      </c>
      <c r="V41" s="36">
        <v>9.77</v>
      </c>
      <c r="W41" s="36">
        <v>11.5</v>
      </c>
      <c r="X41" s="36">
        <v>16.8</v>
      </c>
      <c r="Y41" s="36">
        <v>9.31</v>
      </c>
      <c r="Z41" s="36">
        <v>55.4</v>
      </c>
      <c r="AA41" s="36">
        <v>28.3</v>
      </c>
      <c r="AB41" s="36">
        <v>59.9</v>
      </c>
    </row>
    <row r="42" spans="1:28" x14ac:dyDescent="0.55000000000000004">
      <c r="A42" s="33">
        <v>21910271401</v>
      </c>
      <c r="B42" s="35" t="s">
        <v>202</v>
      </c>
      <c r="C42" s="34">
        <v>81201</v>
      </c>
      <c r="D42" s="86" t="s">
        <v>306</v>
      </c>
      <c r="E42" s="33">
        <v>585</v>
      </c>
      <c r="F42" s="35" t="s">
        <v>296</v>
      </c>
      <c r="G42" s="35" t="s">
        <v>300</v>
      </c>
      <c r="H42" s="86" t="s">
        <v>308</v>
      </c>
      <c r="I42" s="86">
        <v>0.05</v>
      </c>
      <c r="J42" s="102">
        <v>41234</v>
      </c>
      <c r="K42" s="102">
        <v>41255</v>
      </c>
      <c r="L42" s="103">
        <v>3</v>
      </c>
      <c r="M42" s="35" t="s">
        <v>360</v>
      </c>
      <c r="N42" s="35" t="s">
        <v>360</v>
      </c>
      <c r="O42" s="35" t="s">
        <v>360</v>
      </c>
      <c r="P42" s="35" t="s">
        <v>360</v>
      </c>
      <c r="Q42" s="11">
        <v>40.4</v>
      </c>
      <c r="R42" s="11">
        <v>207.2</v>
      </c>
      <c r="S42" s="116" t="s">
        <v>414</v>
      </c>
      <c r="T42" s="3" t="s">
        <v>479</v>
      </c>
      <c r="U42" s="36">
        <v>6.91</v>
      </c>
      <c r="V42" s="36">
        <v>5.5</v>
      </c>
      <c r="W42" s="36">
        <v>5.27</v>
      </c>
      <c r="X42" s="36">
        <v>10</v>
      </c>
      <c r="Y42" s="36">
        <v>3.89</v>
      </c>
      <c r="Z42" s="36">
        <v>38.9</v>
      </c>
      <c r="AA42" s="36">
        <v>22.1</v>
      </c>
      <c r="AB42" s="36">
        <v>53.9</v>
      </c>
    </row>
    <row r="43" spans="1:28" x14ac:dyDescent="0.55000000000000004">
      <c r="A43" s="33">
        <v>21910272501</v>
      </c>
      <c r="B43" s="35" t="s">
        <v>245</v>
      </c>
      <c r="C43" s="34">
        <v>81601</v>
      </c>
      <c r="D43" s="86" t="s">
        <v>306</v>
      </c>
      <c r="E43" s="33">
        <v>817</v>
      </c>
      <c r="F43" s="35" t="s">
        <v>295</v>
      </c>
      <c r="G43" s="35" t="s">
        <v>300</v>
      </c>
      <c r="H43" s="86" t="s">
        <v>308</v>
      </c>
      <c r="I43" s="86">
        <v>0.05</v>
      </c>
      <c r="J43" s="102">
        <v>41264</v>
      </c>
      <c r="K43" s="102">
        <v>41285</v>
      </c>
      <c r="L43" s="103">
        <v>4</v>
      </c>
      <c r="M43" s="35" t="s">
        <v>360</v>
      </c>
      <c r="N43" s="35" t="s">
        <v>360</v>
      </c>
      <c r="O43" s="35" t="s">
        <v>360</v>
      </c>
      <c r="P43" s="35" t="s">
        <v>360</v>
      </c>
      <c r="Q43" s="11">
        <v>50.8</v>
      </c>
      <c r="R43" s="11">
        <v>207.1</v>
      </c>
      <c r="S43" s="116" t="s">
        <v>415</v>
      </c>
      <c r="T43" s="3" t="s">
        <v>504</v>
      </c>
      <c r="U43" s="36">
        <v>13.8</v>
      </c>
      <c r="V43" s="36">
        <v>10.199999999999999</v>
      </c>
      <c r="W43" s="36">
        <v>11.4</v>
      </c>
      <c r="X43" s="36">
        <v>20.5</v>
      </c>
      <c r="Y43" s="36">
        <v>10.199999999999999</v>
      </c>
      <c r="Z43" s="36">
        <v>50.1</v>
      </c>
      <c r="AA43" s="36">
        <v>40.799999999999997</v>
      </c>
      <c r="AB43" s="36">
        <v>57.6</v>
      </c>
    </row>
    <row r="44" spans="1:28" x14ac:dyDescent="0.55000000000000004">
      <c r="A44" s="33">
        <v>21910272801</v>
      </c>
      <c r="B44" s="35" t="s">
        <v>80</v>
      </c>
      <c r="C44" s="34">
        <v>81901</v>
      </c>
      <c r="D44" s="86" t="s">
        <v>306</v>
      </c>
      <c r="E44" s="33">
        <v>941</v>
      </c>
      <c r="F44" s="35" t="s">
        <v>295</v>
      </c>
      <c r="G44" s="35" t="s">
        <v>300</v>
      </c>
      <c r="H44" s="86" t="s">
        <v>308</v>
      </c>
      <c r="I44" s="86">
        <v>0.05</v>
      </c>
      <c r="J44" s="102">
        <v>41289</v>
      </c>
      <c r="K44" s="102">
        <v>41310</v>
      </c>
      <c r="L44" s="103">
        <v>5</v>
      </c>
      <c r="M44" s="35" t="s">
        <v>360</v>
      </c>
      <c r="N44" s="35" t="s">
        <v>360</v>
      </c>
      <c r="O44" s="35" t="s">
        <v>360</v>
      </c>
      <c r="P44" s="35" t="s">
        <v>360</v>
      </c>
      <c r="Q44" s="11">
        <v>50.9</v>
      </c>
      <c r="R44" s="11">
        <v>575.6</v>
      </c>
      <c r="S44" s="116" t="s">
        <v>416</v>
      </c>
      <c r="T44" s="3" t="s">
        <v>129</v>
      </c>
      <c r="U44" s="36">
        <v>8.4600000000000009</v>
      </c>
      <c r="V44" s="36">
        <v>10.1</v>
      </c>
      <c r="W44" s="36">
        <v>9.14</v>
      </c>
      <c r="X44" s="36">
        <v>15.6</v>
      </c>
      <c r="Y44" s="36">
        <v>10</v>
      </c>
      <c r="Z44" s="36">
        <v>64.3</v>
      </c>
      <c r="AA44" s="36">
        <v>46.6</v>
      </c>
      <c r="AB44" s="36">
        <v>68.8</v>
      </c>
    </row>
    <row r="45" spans="1:28" x14ac:dyDescent="0.55000000000000004">
      <c r="A45" s="33">
        <v>21910282301</v>
      </c>
      <c r="B45" s="35" t="s">
        <v>81</v>
      </c>
      <c r="C45" s="34">
        <v>82300</v>
      </c>
      <c r="D45" s="86" t="s">
        <v>306</v>
      </c>
      <c r="E45" s="33">
        <v>941</v>
      </c>
      <c r="F45" s="35" t="s">
        <v>296</v>
      </c>
      <c r="G45" s="35" t="s">
        <v>300</v>
      </c>
      <c r="H45" s="86" t="s">
        <v>308</v>
      </c>
      <c r="I45" s="86">
        <v>0.05</v>
      </c>
      <c r="J45" s="102">
        <v>41289</v>
      </c>
      <c r="K45" s="102">
        <v>41310</v>
      </c>
      <c r="L45" s="103">
        <v>5</v>
      </c>
      <c r="M45" s="35" t="s">
        <v>360</v>
      </c>
      <c r="N45" s="35" t="s">
        <v>360</v>
      </c>
      <c r="O45" s="35" t="s">
        <v>360</v>
      </c>
      <c r="P45" s="35" t="s">
        <v>360</v>
      </c>
      <c r="Q45" s="11">
        <v>61.5</v>
      </c>
      <c r="R45" s="11">
        <v>511.9</v>
      </c>
      <c r="S45" s="116" t="s">
        <v>416</v>
      </c>
      <c r="T45" s="3" t="s">
        <v>130</v>
      </c>
      <c r="U45" s="36">
        <v>9.36</v>
      </c>
      <c r="V45" s="36">
        <v>10.6</v>
      </c>
      <c r="W45" s="36">
        <v>7.45</v>
      </c>
      <c r="X45" s="36">
        <v>14.6</v>
      </c>
      <c r="Y45" s="36">
        <v>8</v>
      </c>
      <c r="Z45" s="36">
        <v>54.9</v>
      </c>
      <c r="AA45" s="36">
        <v>36.5</v>
      </c>
      <c r="AB45" s="36">
        <v>62.1</v>
      </c>
    </row>
    <row r="46" spans="1:28" x14ac:dyDescent="0.55000000000000004">
      <c r="A46" s="33">
        <v>21910273601</v>
      </c>
      <c r="B46" s="35" t="s">
        <v>89</v>
      </c>
      <c r="C46" s="34">
        <v>59601</v>
      </c>
      <c r="D46" s="86" t="s">
        <v>306</v>
      </c>
      <c r="E46" s="33">
        <v>831</v>
      </c>
      <c r="F46" s="35" t="s">
        <v>296</v>
      </c>
      <c r="G46" s="35" t="s">
        <v>300</v>
      </c>
      <c r="H46" s="86" t="s">
        <v>308</v>
      </c>
      <c r="I46" s="86">
        <v>0.5</v>
      </c>
      <c r="J46" s="102">
        <v>41262</v>
      </c>
      <c r="K46" s="102">
        <v>41283</v>
      </c>
      <c r="L46" s="103">
        <v>4</v>
      </c>
      <c r="M46" s="35" t="s">
        <v>360</v>
      </c>
      <c r="N46" s="35" t="s">
        <v>360</v>
      </c>
      <c r="O46" s="35" t="s">
        <v>360</v>
      </c>
      <c r="P46" s="35" t="s">
        <v>360</v>
      </c>
      <c r="Q46" s="11">
        <v>50.8</v>
      </c>
      <c r="R46" s="11">
        <v>313.10000000000002</v>
      </c>
      <c r="S46" s="116" t="s">
        <v>415</v>
      </c>
      <c r="T46" s="3" t="s">
        <v>505</v>
      </c>
      <c r="U46" s="36">
        <v>4.12</v>
      </c>
      <c r="V46" s="36">
        <v>3.5</v>
      </c>
      <c r="W46" s="36">
        <v>5.09</v>
      </c>
      <c r="X46" s="36">
        <v>18.899999999999999</v>
      </c>
      <c r="Y46" s="36">
        <v>5.42</v>
      </c>
      <c r="Z46" s="36">
        <v>28.6</v>
      </c>
      <c r="AA46" s="36">
        <v>78.5</v>
      </c>
      <c r="AB46" s="36">
        <v>59.1</v>
      </c>
    </row>
    <row r="47" spans="1:28" x14ac:dyDescent="0.55000000000000004">
      <c r="A47" s="33">
        <v>21910273001</v>
      </c>
      <c r="B47" s="35" t="s">
        <v>217</v>
      </c>
      <c r="C47" s="34">
        <v>60101</v>
      </c>
      <c r="D47" s="86" t="s">
        <v>306</v>
      </c>
      <c r="E47" s="33">
        <v>353</v>
      </c>
      <c r="F47" s="35" t="s">
        <v>296</v>
      </c>
      <c r="G47" s="35" t="s">
        <v>300</v>
      </c>
      <c r="H47" s="86" t="s">
        <v>308</v>
      </c>
      <c r="I47" s="86">
        <v>0.5</v>
      </c>
      <c r="J47" s="102">
        <v>41207</v>
      </c>
      <c r="K47" s="102">
        <v>41228</v>
      </c>
      <c r="L47" s="103">
        <v>2</v>
      </c>
      <c r="M47" s="35" t="s">
        <v>360</v>
      </c>
      <c r="N47" s="35" t="s">
        <v>360</v>
      </c>
      <c r="O47" s="35" t="s">
        <v>360</v>
      </c>
      <c r="P47" s="35" t="s">
        <v>360</v>
      </c>
      <c r="Q47" s="11">
        <v>52.2</v>
      </c>
      <c r="R47" s="11">
        <v>267.8</v>
      </c>
      <c r="S47" s="116" t="s">
        <v>412</v>
      </c>
      <c r="T47" s="3" t="s">
        <v>47</v>
      </c>
      <c r="U47" s="36">
        <v>37.6</v>
      </c>
      <c r="V47" s="36">
        <v>27.6</v>
      </c>
      <c r="W47" s="36">
        <v>21.1</v>
      </c>
      <c r="X47" s="36">
        <v>16.399999999999999</v>
      </c>
      <c r="Y47" s="36">
        <v>11.8</v>
      </c>
      <c r="Z47" s="36">
        <v>71.900000000000006</v>
      </c>
      <c r="AA47" s="36">
        <v>11.9</v>
      </c>
      <c r="AB47" s="36">
        <v>43.3</v>
      </c>
    </row>
    <row r="48" spans="1:28" x14ac:dyDescent="0.55000000000000004">
      <c r="A48" s="33">
        <v>21910274301</v>
      </c>
      <c r="B48" s="35" t="s">
        <v>260</v>
      </c>
      <c r="C48" s="34">
        <v>61801</v>
      </c>
      <c r="D48" s="86" t="s">
        <v>306</v>
      </c>
      <c r="E48" s="33">
        <v>599</v>
      </c>
      <c r="F48" s="35" t="s">
        <v>295</v>
      </c>
      <c r="G48" s="35" t="s">
        <v>300</v>
      </c>
      <c r="H48" s="86" t="s">
        <v>308</v>
      </c>
      <c r="I48" s="86">
        <v>0.5</v>
      </c>
      <c r="J48" s="102">
        <v>41232</v>
      </c>
      <c r="K48" s="102">
        <v>41253</v>
      </c>
      <c r="L48" s="103">
        <v>3</v>
      </c>
      <c r="M48" s="35" t="s">
        <v>360</v>
      </c>
      <c r="N48" s="35" t="s">
        <v>360</v>
      </c>
      <c r="O48" s="35" t="s">
        <v>360</v>
      </c>
      <c r="P48" s="35" t="s">
        <v>360</v>
      </c>
      <c r="Q48" s="9">
        <v>47.9</v>
      </c>
      <c r="R48" s="11">
        <v>260.10000000000002</v>
      </c>
      <c r="S48" s="116" t="s">
        <v>414</v>
      </c>
      <c r="T48" s="3" t="s">
        <v>86</v>
      </c>
      <c r="U48" s="36">
        <v>11.4</v>
      </c>
      <c r="V48" s="36">
        <v>11.2</v>
      </c>
      <c r="W48" s="36">
        <v>10.3</v>
      </c>
      <c r="X48" s="36">
        <v>16.399999999999999</v>
      </c>
      <c r="Y48" s="36">
        <v>8.86</v>
      </c>
      <c r="Z48" s="36">
        <v>53.9</v>
      </c>
      <c r="AA48" s="36">
        <v>24.4</v>
      </c>
      <c r="AB48" s="36">
        <v>63.4</v>
      </c>
    </row>
    <row r="49" spans="1:29" x14ac:dyDescent="0.55000000000000004">
      <c r="A49" s="33">
        <v>21910273801</v>
      </c>
      <c r="B49" s="35" t="s">
        <v>230</v>
      </c>
      <c r="C49" s="34">
        <v>63501</v>
      </c>
      <c r="D49" s="86" t="s">
        <v>306</v>
      </c>
      <c r="E49" s="33">
        <v>836</v>
      </c>
      <c r="F49" s="35" t="s">
        <v>296</v>
      </c>
      <c r="G49" s="35" t="s">
        <v>300</v>
      </c>
      <c r="H49" s="86" t="s">
        <v>308</v>
      </c>
      <c r="I49" s="86">
        <v>0.5</v>
      </c>
      <c r="J49" s="102">
        <v>41262</v>
      </c>
      <c r="K49" s="102">
        <v>41283</v>
      </c>
      <c r="L49" s="103">
        <v>4</v>
      </c>
      <c r="M49" s="35" t="s">
        <v>360</v>
      </c>
      <c r="N49" s="35" t="s">
        <v>360</v>
      </c>
      <c r="O49" s="35" t="s">
        <v>360</v>
      </c>
      <c r="P49" s="35" t="s">
        <v>360</v>
      </c>
      <c r="Q49" s="11">
        <v>56.1</v>
      </c>
      <c r="R49" s="11">
        <v>370.5</v>
      </c>
      <c r="S49" s="116" t="s">
        <v>415</v>
      </c>
      <c r="T49" s="3" t="s">
        <v>506</v>
      </c>
      <c r="U49" s="36">
        <v>5.98</v>
      </c>
      <c r="V49" s="36">
        <v>7.11</v>
      </c>
      <c r="W49" s="36">
        <v>5.42</v>
      </c>
      <c r="X49" s="36">
        <v>11.4</v>
      </c>
      <c r="Y49" s="36">
        <v>5.62</v>
      </c>
      <c r="Z49" s="36">
        <v>49.3</v>
      </c>
      <c r="AA49" s="36">
        <v>43.1</v>
      </c>
      <c r="AB49" s="36">
        <v>56.1</v>
      </c>
    </row>
    <row r="50" spans="1:29" x14ac:dyDescent="0.55000000000000004">
      <c r="A50" s="33">
        <v>21910274101</v>
      </c>
      <c r="B50" s="35" t="s">
        <v>262</v>
      </c>
      <c r="C50" s="34">
        <v>64101</v>
      </c>
      <c r="D50" s="86" t="s">
        <v>306</v>
      </c>
      <c r="E50" s="33">
        <v>592</v>
      </c>
      <c r="F50" s="35" t="s">
        <v>295</v>
      </c>
      <c r="G50" s="35" t="s">
        <v>300</v>
      </c>
      <c r="H50" s="86" t="s">
        <v>308</v>
      </c>
      <c r="I50" s="86">
        <v>0.5</v>
      </c>
      <c r="J50" s="102">
        <v>41232</v>
      </c>
      <c r="K50" s="102">
        <v>41253</v>
      </c>
      <c r="L50" s="103">
        <v>3</v>
      </c>
      <c r="M50" s="35" t="s">
        <v>360</v>
      </c>
      <c r="N50" s="35" t="s">
        <v>360</v>
      </c>
      <c r="O50" s="35" t="s">
        <v>360</v>
      </c>
      <c r="P50" s="35" t="s">
        <v>360</v>
      </c>
      <c r="Q50" s="9">
        <v>51.3</v>
      </c>
      <c r="R50" s="11">
        <v>240.1</v>
      </c>
      <c r="S50" s="116" t="s">
        <v>414</v>
      </c>
      <c r="T50" s="3" t="s">
        <v>88</v>
      </c>
      <c r="U50" s="36">
        <v>8.86</v>
      </c>
      <c r="V50" s="36">
        <v>9.82</v>
      </c>
      <c r="W50" s="36">
        <v>7.3</v>
      </c>
      <c r="X50" s="36">
        <v>13</v>
      </c>
      <c r="Y50" s="36">
        <v>5.91</v>
      </c>
      <c r="Z50" s="36">
        <v>45.5</v>
      </c>
      <c r="AA50" s="36">
        <v>24.2</v>
      </c>
      <c r="AB50" s="36">
        <v>52</v>
      </c>
    </row>
    <row r="51" spans="1:29" x14ac:dyDescent="0.55000000000000004">
      <c r="A51" s="33">
        <v>21910273101</v>
      </c>
      <c r="B51" s="35" t="s">
        <v>263</v>
      </c>
      <c r="C51" s="34">
        <v>64201</v>
      </c>
      <c r="D51" s="86" t="s">
        <v>306</v>
      </c>
      <c r="E51" s="33">
        <v>592</v>
      </c>
      <c r="F51" s="35" t="s">
        <v>296</v>
      </c>
      <c r="G51" s="35" t="s">
        <v>300</v>
      </c>
      <c r="H51" s="86" t="s">
        <v>308</v>
      </c>
      <c r="I51" s="86">
        <v>0.5</v>
      </c>
      <c r="J51" s="102">
        <v>41232</v>
      </c>
      <c r="K51" s="102">
        <v>41253</v>
      </c>
      <c r="L51" s="103">
        <v>3</v>
      </c>
      <c r="M51" s="35" t="s">
        <v>360</v>
      </c>
      <c r="N51" s="35" t="s">
        <v>360</v>
      </c>
      <c r="O51" s="35" t="s">
        <v>360</v>
      </c>
      <c r="P51" s="35" t="s">
        <v>360</v>
      </c>
      <c r="Q51" s="9">
        <v>54.2</v>
      </c>
      <c r="R51" s="11">
        <v>317.39999999999998</v>
      </c>
      <c r="S51" s="116" t="s">
        <v>414</v>
      </c>
      <c r="T51" s="3" t="s">
        <v>2</v>
      </c>
      <c r="U51" s="36">
        <v>10.4</v>
      </c>
      <c r="V51" s="36">
        <v>11.1</v>
      </c>
      <c r="W51" s="36">
        <v>8.24</v>
      </c>
      <c r="X51" s="36">
        <v>11.6</v>
      </c>
      <c r="Y51" s="36">
        <v>5.93</v>
      </c>
      <c r="Z51" s="36">
        <v>51.1</v>
      </c>
      <c r="AA51" s="36">
        <v>20.3</v>
      </c>
      <c r="AB51" s="36">
        <v>48.8</v>
      </c>
    </row>
    <row r="52" spans="1:29" x14ac:dyDescent="0.55000000000000004">
      <c r="A52" s="33">
        <v>21910274701</v>
      </c>
      <c r="B52" s="35" t="s">
        <v>83</v>
      </c>
      <c r="C52" s="34">
        <v>65701</v>
      </c>
      <c r="D52" s="86" t="s">
        <v>306</v>
      </c>
      <c r="E52" s="33">
        <v>597</v>
      </c>
      <c r="F52" s="35" t="s">
        <v>295</v>
      </c>
      <c r="G52" s="35" t="s">
        <v>300</v>
      </c>
      <c r="H52" s="86" t="s">
        <v>308</v>
      </c>
      <c r="I52" s="86">
        <v>0.5</v>
      </c>
      <c r="J52" s="102">
        <v>41234</v>
      </c>
      <c r="K52" s="102">
        <v>41255</v>
      </c>
      <c r="L52" s="103">
        <v>3</v>
      </c>
      <c r="M52" s="35" t="s">
        <v>360</v>
      </c>
      <c r="N52" s="35" t="s">
        <v>360</v>
      </c>
      <c r="O52" s="35" t="s">
        <v>360</v>
      </c>
      <c r="P52" s="35" t="s">
        <v>360</v>
      </c>
      <c r="Q52" s="11">
        <v>46.2</v>
      </c>
      <c r="R52" s="11">
        <v>359.3</v>
      </c>
      <c r="S52" s="116" t="s">
        <v>414</v>
      </c>
      <c r="T52" s="3" t="s">
        <v>146</v>
      </c>
      <c r="U52" s="36">
        <v>7.14</v>
      </c>
      <c r="V52" s="36">
        <v>7.71</v>
      </c>
      <c r="W52" s="36">
        <v>5.66</v>
      </c>
      <c r="X52" s="36">
        <v>10.5</v>
      </c>
      <c r="Y52" s="36">
        <v>4.95</v>
      </c>
      <c r="Z52" s="36">
        <v>47.4</v>
      </c>
      <c r="AA52" s="36">
        <v>28.3</v>
      </c>
      <c r="AB52" s="36">
        <v>54.8</v>
      </c>
    </row>
    <row r="53" spans="1:29" x14ac:dyDescent="0.55000000000000004">
      <c r="A53" s="33">
        <v>21910274401</v>
      </c>
      <c r="B53" s="35" t="s">
        <v>185</v>
      </c>
      <c r="C53" s="34">
        <v>66701</v>
      </c>
      <c r="D53" s="86" t="s">
        <v>306</v>
      </c>
      <c r="E53" s="33">
        <v>596</v>
      </c>
      <c r="F53" s="35" t="s">
        <v>295</v>
      </c>
      <c r="G53" s="35" t="s">
        <v>300</v>
      </c>
      <c r="H53" s="86" t="s">
        <v>308</v>
      </c>
      <c r="I53" s="86">
        <v>0.5</v>
      </c>
      <c r="J53" s="102">
        <v>41233</v>
      </c>
      <c r="K53" s="102">
        <v>41254</v>
      </c>
      <c r="L53" s="103">
        <v>3</v>
      </c>
      <c r="M53" s="35" t="s">
        <v>360</v>
      </c>
      <c r="N53" s="35" t="s">
        <v>360</v>
      </c>
      <c r="O53" s="35" t="s">
        <v>360</v>
      </c>
      <c r="P53" s="35" t="s">
        <v>360</v>
      </c>
      <c r="Q53" s="11">
        <v>48</v>
      </c>
      <c r="R53" s="11">
        <v>301</v>
      </c>
      <c r="S53" s="116" t="s">
        <v>414</v>
      </c>
      <c r="T53" s="3" t="s">
        <v>20</v>
      </c>
      <c r="U53" s="36">
        <v>9.85</v>
      </c>
      <c r="V53" s="36">
        <v>11.4</v>
      </c>
      <c r="W53" s="36">
        <v>9.5500000000000007</v>
      </c>
      <c r="X53" s="36">
        <v>9.65</v>
      </c>
      <c r="Y53" s="36">
        <v>3.57</v>
      </c>
      <c r="Z53" s="36">
        <v>37</v>
      </c>
      <c r="AA53" s="36">
        <v>14.2</v>
      </c>
      <c r="AB53" s="36">
        <v>23.6</v>
      </c>
    </row>
    <row r="54" spans="1:29" x14ac:dyDescent="0.55000000000000004">
      <c r="A54" s="33">
        <v>21910273401</v>
      </c>
      <c r="B54" s="35" t="s">
        <v>111</v>
      </c>
      <c r="C54" s="34">
        <v>67301</v>
      </c>
      <c r="D54" s="86" t="s">
        <v>306</v>
      </c>
      <c r="E54" s="33">
        <v>597</v>
      </c>
      <c r="F54" s="35" t="s">
        <v>296</v>
      </c>
      <c r="G54" s="35" t="s">
        <v>300</v>
      </c>
      <c r="H54" s="86" t="s">
        <v>308</v>
      </c>
      <c r="I54" s="86">
        <v>0.5</v>
      </c>
      <c r="J54" s="102">
        <v>41234</v>
      </c>
      <c r="K54" s="102">
        <v>41255</v>
      </c>
      <c r="L54" s="103">
        <v>3</v>
      </c>
      <c r="M54" s="35" t="s">
        <v>360</v>
      </c>
      <c r="N54" s="35" t="s">
        <v>360</v>
      </c>
      <c r="O54" s="35" t="s">
        <v>360</v>
      </c>
      <c r="P54" s="35" t="s">
        <v>360</v>
      </c>
      <c r="Q54" s="11">
        <v>55.9</v>
      </c>
      <c r="R54" s="11">
        <v>398.8</v>
      </c>
      <c r="S54" s="116" t="s">
        <v>414</v>
      </c>
      <c r="T54" s="3" t="s">
        <v>75</v>
      </c>
      <c r="U54" s="36">
        <v>7.78</v>
      </c>
      <c r="V54" s="36">
        <v>9.26</v>
      </c>
      <c r="W54" s="36">
        <v>7.25</v>
      </c>
      <c r="X54" s="36">
        <v>15.3</v>
      </c>
      <c r="Y54" s="36">
        <v>6.04</v>
      </c>
      <c r="Z54" s="36">
        <v>39.6</v>
      </c>
      <c r="AA54" s="36">
        <v>30.1</v>
      </c>
      <c r="AB54" s="36">
        <v>53.1</v>
      </c>
    </row>
    <row r="55" spans="1:29" x14ac:dyDescent="0.55000000000000004">
      <c r="A55" s="33">
        <v>21910274801</v>
      </c>
      <c r="B55" s="35" t="s">
        <v>266</v>
      </c>
      <c r="C55" s="34">
        <v>68001</v>
      </c>
      <c r="D55" s="86" t="s">
        <v>306</v>
      </c>
      <c r="E55" s="33">
        <v>593</v>
      </c>
      <c r="F55" s="35" t="s">
        <v>295</v>
      </c>
      <c r="G55" s="35" t="s">
        <v>300</v>
      </c>
      <c r="H55" s="86" t="s">
        <v>308</v>
      </c>
      <c r="I55" s="86">
        <v>0.5</v>
      </c>
      <c r="J55" s="102">
        <v>41235</v>
      </c>
      <c r="K55" s="102">
        <v>41256</v>
      </c>
      <c r="L55" s="103">
        <v>3</v>
      </c>
      <c r="M55" s="35" t="s">
        <v>360</v>
      </c>
      <c r="N55" s="35" t="s">
        <v>360</v>
      </c>
      <c r="O55" s="35" t="s">
        <v>360</v>
      </c>
      <c r="P55" s="35" t="s">
        <v>360</v>
      </c>
      <c r="Q55" s="9">
        <v>50.7</v>
      </c>
      <c r="R55" s="11">
        <v>438.5</v>
      </c>
      <c r="S55" s="116" t="s">
        <v>414</v>
      </c>
      <c r="T55" s="3" t="s">
        <v>480</v>
      </c>
      <c r="U55" s="36">
        <v>11.4</v>
      </c>
      <c r="V55" s="36">
        <v>10.199999999999999</v>
      </c>
      <c r="W55" s="36">
        <v>9.8800000000000008</v>
      </c>
      <c r="X55" s="36">
        <v>13.4</v>
      </c>
      <c r="Y55" s="36">
        <v>7.85</v>
      </c>
      <c r="Z55" s="36">
        <v>58.7</v>
      </c>
      <c r="AA55" s="36">
        <v>24.8</v>
      </c>
      <c r="AB55" s="36">
        <v>56.7</v>
      </c>
    </row>
    <row r="56" spans="1:29" x14ac:dyDescent="0.55000000000000004">
      <c r="A56" s="33">
        <v>21910273701</v>
      </c>
      <c r="B56" s="35" t="s">
        <v>270</v>
      </c>
      <c r="C56" s="34">
        <v>68501</v>
      </c>
      <c r="D56" s="86" t="s">
        <v>306</v>
      </c>
      <c r="E56" s="33">
        <v>835</v>
      </c>
      <c r="F56" s="35" t="s">
        <v>296</v>
      </c>
      <c r="G56" s="35" t="s">
        <v>300</v>
      </c>
      <c r="H56" s="86" t="s">
        <v>308</v>
      </c>
      <c r="I56" s="86">
        <v>0.5</v>
      </c>
      <c r="J56" s="102">
        <v>41263</v>
      </c>
      <c r="K56" s="102">
        <v>41284</v>
      </c>
      <c r="L56" s="103">
        <v>4</v>
      </c>
      <c r="M56" s="35" t="s">
        <v>360</v>
      </c>
      <c r="N56" s="35" t="s">
        <v>360</v>
      </c>
      <c r="O56" s="35" t="s">
        <v>360</v>
      </c>
      <c r="P56" s="35" t="s">
        <v>360</v>
      </c>
      <c r="Q56" s="9">
        <v>53.1</v>
      </c>
      <c r="R56" s="11">
        <v>281.10000000000002</v>
      </c>
      <c r="S56" s="116" t="s">
        <v>415</v>
      </c>
      <c r="T56" s="3" t="s">
        <v>507</v>
      </c>
      <c r="U56" s="36">
        <v>7.55</v>
      </c>
      <c r="V56" s="36">
        <v>3.95</v>
      </c>
      <c r="W56" s="36">
        <v>8.44</v>
      </c>
      <c r="X56" s="36">
        <v>16.8</v>
      </c>
      <c r="Y56" s="36">
        <v>7.5</v>
      </c>
      <c r="Z56" s="36">
        <v>44.5</v>
      </c>
      <c r="AA56" s="36">
        <v>45.7</v>
      </c>
      <c r="AB56" s="36">
        <v>70.099999999999994</v>
      </c>
    </row>
    <row r="57" spans="1:29" x14ac:dyDescent="0.55000000000000004">
      <c r="A57" s="33">
        <v>21910273301</v>
      </c>
      <c r="B57" s="35" t="s">
        <v>113</v>
      </c>
      <c r="C57" s="34">
        <v>69101</v>
      </c>
      <c r="D57" s="86" t="s">
        <v>306</v>
      </c>
      <c r="E57" s="33">
        <v>595</v>
      </c>
      <c r="F57" s="35" t="s">
        <v>296</v>
      </c>
      <c r="G57" s="35" t="s">
        <v>300</v>
      </c>
      <c r="H57" s="86" t="s">
        <v>308</v>
      </c>
      <c r="I57" s="86">
        <v>0.5</v>
      </c>
      <c r="J57" s="102">
        <v>41234</v>
      </c>
      <c r="K57" s="102">
        <v>41255</v>
      </c>
      <c r="L57" s="103">
        <v>3</v>
      </c>
      <c r="M57" s="35" t="s">
        <v>360</v>
      </c>
      <c r="N57" s="35" t="s">
        <v>360</v>
      </c>
      <c r="O57" s="35" t="s">
        <v>360</v>
      </c>
      <c r="P57" s="35" t="s">
        <v>360</v>
      </c>
      <c r="Q57" s="11">
        <v>52.6</v>
      </c>
      <c r="R57" s="11">
        <v>324.89999999999998</v>
      </c>
      <c r="S57" s="116" t="s">
        <v>414</v>
      </c>
      <c r="T57" s="3" t="s">
        <v>77</v>
      </c>
      <c r="U57" s="36">
        <v>6.6</v>
      </c>
      <c r="V57" s="36">
        <v>6.58</v>
      </c>
      <c r="W57" s="36">
        <v>6.18</v>
      </c>
      <c r="X57" s="36">
        <v>10.5</v>
      </c>
      <c r="Y57" s="36">
        <v>4.8600000000000003</v>
      </c>
      <c r="Z57" s="36">
        <v>46.2</v>
      </c>
      <c r="AA57" s="36">
        <v>24.1</v>
      </c>
      <c r="AB57" s="36">
        <v>57.9</v>
      </c>
    </row>
    <row r="58" spans="1:29" x14ac:dyDescent="0.55000000000000004">
      <c r="A58" s="33">
        <v>21910274601</v>
      </c>
      <c r="B58" s="35" t="s">
        <v>114</v>
      </c>
      <c r="C58" s="34">
        <v>69701</v>
      </c>
      <c r="D58" s="86" t="s">
        <v>306</v>
      </c>
      <c r="E58" s="33">
        <v>595</v>
      </c>
      <c r="F58" s="35" t="s">
        <v>295</v>
      </c>
      <c r="G58" s="35" t="s">
        <v>300</v>
      </c>
      <c r="H58" s="86" t="s">
        <v>308</v>
      </c>
      <c r="I58" s="86">
        <v>0.5</v>
      </c>
      <c r="J58" s="102">
        <v>41234</v>
      </c>
      <c r="K58" s="102">
        <v>41255</v>
      </c>
      <c r="L58" s="103">
        <v>3</v>
      </c>
      <c r="M58" s="35" t="s">
        <v>360</v>
      </c>
      <c r="N58" s="35" t="s">
        <v>360</v>
      </c>
      <c r="O58" s="35" t="s">
        <v>360</v>
      </c>
      <c r="P58" s="35" t="s">
        <v>360</v>
      </c>
      <c r="Q58" s="11">
        <v>48.4</v>
      </c>
      <c r="R58" s="11">
        <v>244</v>
      </c>
      <c r="S58" s="116" t="s">
        <v>414</v>
      </c>
      <c r="T58" s="3" t="s">
        <v>78</v>
      </c>
      <c r="U58" s="36">
        <v>9.19</v>
      </c>
      <c r="V58" s="36">
        <v>7.12</v>
      </c>
      <c r="W58" s="36">
        <v>7.55</v>
      </c>
      <c r="X58" s="36">
        <v>10.199999999999999</v>
      </c>
      <c r="Y58" s="36">
        <v>4.9400000000000004</v>
      </c>
      <c r="Z58" s="36">
        <v>48.3</v>
      </c>
      <c r="AA58" s="36">
        <v>18.5</v>
      </c>
      <c r="AB58" s="36">
        <v>51.5</v>
      </c>
    </row>
    <row r="59" spans="1:29" x14ac:dyDescent="0.55000000000000004">
      <c r="A59" s="27">
        <v>21910274201</v>
      </c>
      <c r="B59" s="12" t="s">
        <v>301</v>
      </c>
      <c r="C59" s="27">
        <v>72901</v>
      </c>
      <c r="D59" s="28" t="s">
        <v>306</v>
      </c>
      <c r="E59" s="18">
        <v>360</v>
      </c>
      <c r="F59" s="28" t="s">
        <v>295</v>
      </c>
      <c r="G59" s="35" t="s">
        <v>300</v>
      </c>
      <c r="H59" s="28" t="s">
        <v>308</v>
      </c>
      <c r="I59" s="28">
        <v>0.5</v>
      </c>
      <c r="J59" s="102">
        <v>41205</v>
      </c>
      <c r="K59" s="102">
        <v>41226</v>
      </c>
      <c r="L59" s="103">
        <v>2</v>
      </c>
      <c r="M59" s="19" t="s">
        <v>360</v>
      </c>
      <c r="N59" s="19" t="s">
        <v>360</v>
      </c>
      <c r="O59" s="19" t="s">
        <v>360</v>
      </c>
      <c r="P59" s="19" t="s">
        <v>360</v>
      </c>
      <c r="Q59" s="28">
        <v>47.6</v>
      </c>
      <c r="R59" s="29">
        <v>201.1</v>
      </c>
      <c r="S59" s="116" t="s">
        <v>301</v>
      </c>
      <c r="T59" s="12" t="s">
        <v>301</v>
      </c>
      <c r="U59" s="12" t="s">
        <v>301</v>
      </c>
      <c r="V59" s="12" t="s">
        <v>301</v>
      </c>
      <c r="W59" s="12" t="s">
        <v>301</v>
      </c>
      <c r="X59" s="12" t="s">
        <v>301</v>
      </c>
      <c r="Y59" s="12" t="s">
        <v>301</v>
      </c>
      <c r="Z59" s="12" t="s">
        <v>301</v>
      </c>
      <c r="AA59" s="12" t="s">
        <v>301</v>
      </c>
      <c r="AB59" s="12" t="s">
        <v>301</v>
      </c>
      <c r="AC59" s="9" t="s">
        <v>299</v>
      </c>
    </row>
    <row r="60" spans="1:29" x14ac:dyDescent="0.55000000000000004">
      <c r="A60" s="33">
        <v>21910273901</v>
      </c>
      <c r="B60" s="35" t="s">
        <v>50</v>
      </c>
      <c r="C60" s="34">
        <v>73901</v>
      </c>
      <c r="D60" s="86" t="s">
        <v>306</v>
      </c>
      <c r="E60" s="33">
        <v>109</v>
      </c>
      <c r="F60" s="35" t="s">
        <v>295</v>
      </c>
      <c r="G60" s="35" t="s">
        <v>300</v>
      </c>
      <c r="H60" s="86" t="s">
        <v>308</v>
      </c>
      <c r="I60" s="86">
        <v>0.5</v>
      </c>
      <c r="J60" s="102">
        <v>41176</v>
      </c>
      <c r="K60" s="102">
        <v>41197</v>
      </c>
      <c r="L60" s="103">
        <v>1</v>
      </c>
      <c r="M60" s="35">
        <v>0</v>
      </c>
      <c r="N60" s="35">
        <v>16</v>
      </c>
      <c r="O60" s="35">
        <v>0</v>
      </c>
      <c r="P60" s="35">
        <v>10</v>
      </c>
      <c r="Q60" s="11">
        <v>51</v>
      </c>
      <c r="R60" s="11">
        <v>276.5</v>
      </c>
      <c r="S60" s="116" t="s">
        <v>411</v>
      </c>
      <c r="T60" s="3" t="s">
        <v>53</v>
      </c>
      <c r="U60" s="36">
        <v>40.299999999999997</v>
      </c>
      <c r="V60" s="36">
        <v>9.8699999999999992</v>
      </c>
      <c r="W60" s="36">
        <v>16.2</v>
      </c>
      <c r="X60" s="36">
        <v>16.3</v>
      </c>
      <c r="Y60" s="36">
        <v>8.6999999999999993</v>
      </c>
      <c r="Z60" s="36">
        <v>53.3</v>
      </c>
      <c r="AA60" s="36">
        <v>14</v>
      </c>
      <c r="AB60" s="36">
        <v>46.3</v>
      </c>
    </row>
    <row r="61" spans="1:29" x14ac:dyDescent="0.55000000000000004">
      <c r="A61" s="33">
        <v>21910274001</v>
      </c>
      <c r="B61" s="35" t="s">
        <v>51</v>
      </c>
      <c r="C61" s="34">
        <v>74001</v>
      </c>
      <c r="D61" s="86" t="s">
        <v>306</v>
      </c>
      <c r="E61" s="33">
        <v>114</v>
      </c>
      <c r="F61" s="35" t="s">
        <v>295</v>
      </c>
      <c r="G61" s="35" t="s">
        <v>300</v>
      </c>
      <c r="H61" s="86" t="s">
        <v>308</v>
      </c>
      <c r="I61" s="86">
        <v>0.5</v>
      </c>
      <c r="J61" s="102">
        <v>41176</v>
      </c>
      <c r="K61" s="102">
        <v>41197</v>
      </c>
      <c r="L61" s="103">
        <v>1</v>
      </c>
      <c r="M61" s="35">
        <v>0</v>
      </c>
      <c r="N61" s="35">
        <v>16</v>
      </c>
      <c r="O61" s="35">
        <v>0</v>
      </c>
      <c r="P61" s="35">
        <v>10</v>
      </c>
      <c r="Q61" s="11">
        <v>45.9</v>
      </c>
      <c r="R61" s="11">
        <v>272.5</v>
      </c>
      <c r="S61" s="116" t="s">
        <v>411</v>
      </c>
      <c r="T61" s="3" t="s">
        <v>54</v>
      </c>
      <c r="U61" s="36">
        <v>36.5</v>
      </c>
      <c r="V61" s="36">
        <v>7.64</v>
      </c>
      <c r="W61" s="36">
        <v>8.81</v>
      </c>
      <c r="X61" s="36">
        <v>13</v>
      </c>
      <c r="Y61" s="36">
        <v>5.79</v>
      </c>
      <c r="Z61" s="36">
        <v>44.4</v>
      </c>
      <c r="AA61" s="36">
        <v>18.600000000000001</v>
      </c>
      <c r="AB61" s="36">
        <v>51.8</v>
      </c>
    </row>
    <row r="62" spans="1:29" x14ac:dyDescent="0.55000000000000004">
      <c r="A62" s="33">
        <v>21910273201</v>
      </c>
      <c r="B62" s="35" t="s">
        <v>199</v>
      </c>
      <c r="C62" s="34">
        <v>74301</v>
      </c>
      <c r="D62" s="86" t="s">
        <v>306</v>
      </c>
      <c r="E62" s="33">
        <v>594</v>
      </c>
      <c r="F62" s="35" t="s">
        <v>296</v>
      </c>
      <c r="G62" s="35" t="s">
        <v>300</v>
      </c>
      <c r="H62" s="86" t="s">
        <v>308</v>
      </c>
      <c r="I62" s="86">
        <v>0.5</v>
      </c>
      <c r="J62" s="102">
        <v>41234</v>
      </c>
      <c r="K62" s="102">
        <v>41255</v>
      </c>
      <c r="L62" s="103">
        <v>3</v>
      </c>
      <c r="M62" s="35" t="s">
        <v>360</v>
      </c>
      <c r="N62" s="35" t="s">
        <v>360</v>
      </c>
      <c r="O62" s="35" t="s">
        <v>360</v>
      </c>
      <c r="P62" s="35" t="s">
        <v>360</v>
      </c>
      <c r="Q62" s="11">
        <v>63.5</v>
      </c>
      <c r="R62" s="11">
        <v>403</v>
      </c>
      <c r="S62" s="116" t="s">
        <v>414</v>
      </c>
      <c r="T62" s="3" t="s">
        <v>481</v>
      </c>
      <c r="U62" s="36">
        <v>7.6</v>
      </c>
      <c r="V62" s="36">
        <v>8.11</v>
      </c>
      <c r="W62" s="36">
        <v>5.65</v>
      </c>
      <c r="X62" s="36">
        <v>9.7100000000000009</v>
      </c>
      <c r="Y62" s="36">
        <v>3.75</v>
      </c>
      <c r="Z62" s="36">
        <v>38.6</v>
      </c>
      <c r="AA62" s="36">
        <v>20.100000000000001</v>
      </c>
      <c r="AB62" s="36">
        <v>39.9</v>
      </c>
    </row>
    <row r="63" spans="1:29" x14ac:dyDescent="0.55000000000000004">
      <c r="A63" s="33">
        <v>21910274501</v>
      </c>
      <c r="B63" s="35" t="s">
        <v>200</v>
      </c>
      <c r="C63" s="34">
        <v>74801</v>
      </c>
      <c r="D63" s="86" t="s">
        <v>306</v>
      </c>
      <c r="E63" s="33">
        <v>594</v>
      </c>
      <c r="F63" s="35" t="s">
        <v>295</v>
      </c>
      <c r="G63" s="35" t="s">
        <v>300</v>
      </c>
      <c r="H63" s="86" t="s">
        <v>308</v>
      </c>
      <c r="I63" s="86">
        <v>0.5</v>
      </c>
      <c r="J63" s="102">
        <v>41234</v>
      </c>
      <c r="K63" s="102">
        <v>41255</v>
      </c>
      <c r="L63" s="103">
        <v>3</v>
      </c>
      <c r="M63" s="35" t="s">
        <v>360</v>
      </c>
      <c r="N63" s="35" t="s">
        <v>360</v>
      </c>
      <c r="O63" s="35" t="s">
        <v>360</v>
      </c>
      <c r="P63" s="35" t="s">
        <v>360</v>
      </c>
      <c r="Q63" s="11">
        <v>65.8</v>
      </c>
      <c r="R63" s="11">
        <v>433.8</v>
      </c>
      <c r="S63" s="116" t="s">
        <v>414</v>
      </c>
      <c r="T63" s="3" t="s">
        <v>482</v>
      </c>
      <c r="U63" s="36">
        <v>12.1</v>
      </c>
      <c r="V63" s="36">
        <v>9.2200000000000006</v>
      </c>
      <c r="W63" s="36">
        <v>9.69</v>
      </c>
      <c r="X63" s="36">
        <v>9.83</v>
      </c>
      <c r="Y63" s="36">
        <v>5.65</v>
      </c>
      <c r="Z63" s="36">
        <v>57.5</v>
      </c>
      <c r="AA63" s="36">
        <v>16.8</v>
      </c>
      <c r="AB63" s="36">
        <v>44.6</v>
      </c>
    </row>
    <row r="64" spans="1:29" x14ac:dyDescent="0.55000000000000004">
      <c r="A64" s="33">
        <v>21910273501</v>
      </c>
      <c r="B64" s="35" t="s">
        <v>139</v>
      </c>
      <c r="C64" s="34">
        <v>80501</v>
      </c>
      <c r="D64" s="86" t="s">
        <v>306</v>
      </c>
      <c r="E64" s="33">
        <v>593</v>
      </c>
      <c r="F64" s="35" t="s">
        <v>296</v>
      </c>
      <c r="G64" s="35" t="s">
        <v>300</v>
      </c>
      <c r="H64" s="86" t="s">
        <v>308</v>
      </c>
      <c r="I64" s="86">
        <v>0.5</v>
      </c>
      <c r="J64" s="102">
        <v>41235</v>
      </c>
      <c r="K64" s="102">
        <v>41256</v>
      </c>
      <c r="L64" s="103">
        <v>3</v>
      </c>
      <c r="M64" s="35" t="s">
        <v>360</v>
      </c>
      <c r="N64" s="35" t="s">
        <v>360</v>
      </c>
      <c r="O64" s="35" t="s">
        <v>360</v>
      </c>
      <c r="P64" s="35" t="s">
        <v>360</v>
      </c>
      <c r="Q64" s="11">
        <v>51.9</v>
      </c>
      <c r="R64" s="11">
        <v>296.39999999999998</v>
      </c>
      <c r="S64" s="116" t="s">
        <v>414</v>
      </c>
      <c r="T64" s="3" t="s">
        <v>483</v>
      </c>
      <c r="U64" s="36">
        <v>9.61</v>
      </c>
      <c r="V64" s="36">
        <v>10.6</v>
      </c>
      <c r="W64" s="36">
        <v>9.84</v>
      </c>
      <c r="X64" s="36">
        <v>13.9</v>
      </c>
      <c r="Y64" s="36">
        <v>7.02</v>
      </c>
      <c r="Z64" s="36">
        <v>50.5</v>
      </c>
      <c r="AA64" s="36">
        <v>20.3</v>
      </c>
      <c r="AB64" s="36">
        <v>51.9</v>
      </c>
    </row>
    <row r="65" spans="1:29" x14ac:dyDescent="0.55000000000000004">
      <c r="A65" s="27">
        <v>21910272901</v>
      </c>
      <c r="B65" s="12" t="s">
        <v>301</v>
      </c>
      <c r="C65" s="27">
        <v>80901</v>
      </c>
      <c r="D65" s="28" t="s">
        <v>306</v>
      </c>
      <c r="E65" s="18">
        <v>354</v>
      </c>
      <c r="F65" s="28" t="s">
        <v>296</v>
      </c>
      <c r="G65" s="35" t="s">
        <v>300</v>
      </c>
      <c r="H65" s="28" t="s">
        <v>308</v>
      </c>
      <c r="I65" s="28">
        <v>0.5</v>
      </c>
      <c r="J65" s="102">
        <v>41205</v>
      </c>
      <c r="K65" s="102">
        <v>41226</v>
      </c>
      <c r="L65" s="103">
        <v>2</v>
      </c>
      <c r="M65" s="19" t="s">
        <v>360</v>
      </c>
      <c r="N65" s="19" t="s">
        <v>360</v>
      </c>
      <c r="O65" s="19" t="s">
        <v>360</v>
      </c>
      <c r="P65" s="19" t="s">
        <v>360</v>
      </c>
      <c r="Q65" s="28">
        <v>50.8</v>
      </c>
      <c r="R65" s="29">
        <v>217.8</v>
      </c>
      <c r="S65" s="116" t="s">
        <v>301</v>
      </c>
      <c r="T65" s="12" t="s">
        <v>301</v>
      </c>
      <c r="U65" s="12" t="s">
        <v>301</v>
      </c>
      <c r="V65" s="12" t="s">
        <v>301</v>
      </c>
      <c r="W65" s="12" t="s">
        <v>301</v>
      </c>
      <c r="X65" s="12" t="s">
        <v>301</v>
      </c>
      <c r="Y65" s="12" t="s">
        <v>301</v>
      </c>
      <c r="Z65" s="12" t="s">
        <v>301</v>
      </c>
      <c r="AA65" s="12" t="s">
        <v>301</v>
      </c>
      <c r="AB65" s="12" t="s">
        <v>301</v>
      </c>
      <c r="AC65" s="9" t="s">
        <v>299</v>
      </c>
    </row>
    <row r="66" spans="1:29" x14ac:dyDescent="0.55000000000000004">
      <c r="A66" s="33">
        <v>21910281101</v>
      </c>
      <c r="B66" s="35" t="s">
        <v>79</v>
      </c>
      <c r="C66" s="34">
        <v>81100</v>
      </c>
      <c r="D66" s="86" t="s">
        <v>306</v>
      </c>
      <c r="E66" s="33">
        <v>947</v>
      </c>
      <c r="F66" s="35" t="s">
        <v>296</v>
      </c>
      <c r="G66" s="35" t="s">
        <v>300</v>
      </c>
      <c r="H66" s="86" t="s">
        <v>308</v>
      </c>
      <c r="I66" s="86">
        <v>0.5</v>
      </c>
      <c r="J66" s="102">
        <v>41289</v>
      </c>
      <c r="K66" s="102">
        <v>41310</v>
      </c>
      <c r="L66" s="103">
        <v>5</v>
      </c>
      <c r="M66" s="35" t="s">
        <v>360</v>
      </c>
      <c r="N66" s="35" t="s">
        <v>360</v>
      </c>
      <c r="O66" s="35" t="s">
        <v>360</v>
      </c>
      <c r="P66" s="35" t="s">
        <v>360</v>
      </c>
      <c r="Q66" s="11">
        <v>47.8</v>
      </c>
      <c r="R66" s="11">
        <v>431.6</v>
      </c>
      <c r="S66" s="116" t="s">
        <v>416</v>
      </c>
      <c r="T66" s="3" t="s">
        <v>128</v>
      </c>
      <c r="U66" s="36">
        <v>11.2</v>
      </c>
      <c r="V66" s="36">
        <v>12.5</v>
      </c>
      <c r="W66" s="36">
        <v>10.199999999999999</v>
      </c>
      <c r="X66" s="36">
        <v>21</v>
      </c>
      <c r="Y66" s="36">
        <v>12.1</v>
      </c>
      <c r="Z66" s="36">
        <v>57.4</v>
      </c>
      <c r="AA66" s="36">
        <v>47.1</v>
      </c>
      <c r="AB66" s="36">
        <v>67.900000000000006</v>
      </c>
    </row>
    <row r="67" spans="1:29" x14ac:dyDescent="0.55000000000000004">
      <c r="A67" s="33">
        <v>21910281501</v>
      </c>
      <c r="B67" s="35" t="s">
        <v>31</v>
      </c>
      <c r="C67" s="34">
        <v>81500</v>
      </c>
      <c r="D67" s="86" t="s">
        <v>306</v>
      </c>
      <c r="E67" s="33">
        <v>952</v>
      </c>
      <c r="F67" s="35" t="s">
        <v>295</v>
      </c>
      <c r="G67" s="35" t="s">
        <v>300</v>
      </c>
      <c r="H67" s="86" t="s">
        <v>308</v>
      </c>
      <c r="I67" s="86">
        <v>0.5</v>
      </c>
      <c r="J67" s="102">
        <v>41288</v>
      </c>
      <c r="K67" s="102">
        <v>41309</v>
      </c>
      <c r="L67" s="103">
        <v>5</v>
      </c>
      <c r="M67" s="35" t="s">
        <v>360</v>
      </c>
      <c r="N67" s="35" t="s">
        <v>360</v>
      </c>
      <c r="O67" s="35" t="s">
        <v>360</v>
      </c>
      <c r="P67" s="35" t="s">
        <v>360</v>
      </c>
      <c r="Q67" s="11">
        <v>53.1</v>
      </c>
      <c r="R67" s="11">
        <v>356.1</v>
      </c>
      <c r="S67" s="116" t="s">
        <v>416</v>
      </c>
      <c r="T67" s="3" t="s">
        <v>282</v>
      </c>
      <c r="U67" s="36">
        <v>11.8</v>
      </c>
      <c r="V67" s="36">
        <v>8.1</v>
      </c>
      <c r="W67" s="36">
        <v>8.82</v>
      </c>
      <c r="X67" s="36">
        <v>9.7899999999999991</v>
      </c>
      <c r="Y67" s="36">
        <v>6.32</v>
      </c>
      <c r="Z67" s="36">
        <v>64.599999999999994</v>
      </c>
      <c r="AA67" s="36">
        <v>20.100000000000001</v>
      </c>
      <c r="AB67" s="36">
        <v>55.6</v>
      </c>
    </row>
    <row r="68" spans="1:29" x14ac:dyDescent="0.55000000000000004">
      <c r="A68" s="33">
        <v>21910281601</v>
      </c>
      <c r="B68" s="35" t="s">
        <v>120</v>
      </c>
      <c r="C68" s="34">
        <v>81600</v>
      </c>
      <c r="D68" s="86" t="s">
        <v>306</v>
      </c>
      <c r="E68" s="33">
        <v>953</v>
      </c>
      <c r="F68" s="35" t="s">
        <v>295</v>
      </c>
      <c r="G68" s="35" t="s">
        <v>300</v>
      </c>
      <c r="H68" s="86" t="s">
        <v>308</v>
      </c>
      <c r="I68" s="86">
        <v>0.5</v>
      </c>
      <c r="J68" s="102">
        <v>41290</v>
      </c>
      <c r="K68" s="102">
        <v>41311</v>
      </c>
      <c r="L68" s="103">
        <v>5</v>
      </c>
      <c r="M68" s="35" t="s">
        <v>360</v>
      </c>
      <c r="N68" s="35" t="s">
        <v>360</v>
      </c>
      <c r="O68" s="35" t="s">
        <v>360</v>
      </c>
      <c r="P68" s="35" t="s">
        <v>360</v>
      </c>
      <c r="Q68" s="11">
        <v>43.7</v>
      </c>
      <c r="R68" s="11">
        <v>411.1</v>
      </c>
      <c r="S68" s="116" t="s">
        <v>416</v>
      </c>
      <c r="T68" s="3" t="s">
        <v>164</v>
      </c>
      <c r="U68" s="36">
        <v>12.3</v>
      </c>
      <c r="V68" s="36">
        <v>10.4</v>
      </c>
      <c r="W68" s="36">
        <v>8.83</v>
      </c>
      <c r="X68" s="36">
        <v>15.6</v>
      </c>
      <c r="Y68" s="36">
        <v>7.92</v>
      </c>
      <c r="Z68" s="36">
        <v>50.6</v>
      </c>
      <c r="AA68" s="36">
        <v>28.9</v>
      </c>
      <c r="AB68" s="36">
        <v>58.3</v>
      </c>
    </row>
    <row r="69" spans="1:29" x14ac:dyDescent="0.55000000000000004">
      <c r="A69" s="33">
        <v>21910281701</v>
      </c>
      <c r="B69" s="35" t="s">
        <v>121</v>
      </c>
      <c r="C69" s="34">
        <v>81700</v>
      </c>
      <c r="D69" s="86" t="s">
        <v>306</v>
      </c>
      <c r="E69" s="33">
        <v>958</v>
      </c>
      <c r="F69" s="35" t="s">
        <v>295</v>
      </c>
      <c r="G69" s="35" t="s">
        <v>300</v>
      </c>
      <c r="H69" s="86" t="s">
        <v>308</v>
      </c>
      <c r="I69" s="86">
        <v>0.5</v>
      </c>
      <c r="J69" s="102">
        <v>41290</v>
      </c>
      <c r="K69" s="102">
        <v>41311</v>
      </c>
      <c r="L69" s="103">
        <v>5</v>
      </c>
      <c r="M69" s="35" t="s">
        <v>360</v>
      </c>
      <c r="N69" s="35" t="s">
        <v>360</v>
      </c>
      <c r="O69" s="35" t="s">
        <v>360</v>
      </c>
      <c r="P69" s="35" t="s">
        <v>360</v>
      </c>
      <c r="Q69" s="11">
        <v>49.2</v>
      </c>
      <c r="R69" s="11">
        <v>468.1</v>
      </c>
      <c r="S69" s="116" t="s">
        <v>416</v>
      </c>
      <c r="T69" s="3" t="s">
        <v>165</v>
      </c>
      <c r="U69" s="36">
        <v>8.94</v>
      </c>
      <c r="V69" s="36">
        <v>8.33</v>
      </c>
      <c r="W69" s="36">
        <v>7.27</v>
      </c>
      <c r="X69" s="36">
        <v>12.3</v>
      </c>
      <c r="Y69" s="36">
        <v>6.6</v>
      </c>
      <c r="Z69" s="36">
        <v>53.6</v>
      </c>
      <c r="AA69" s="36">
        <v>29.4</v>
      </c>
      <c r="AB69" s="36">
        <v>61.3</v>
      </c>
    </row>
    <row r="70" spans="1:29" x14ac:dyDescent="0.55000000000000004">
      <c r="A70" s="33">
        <v>21910261001</v>
      </c>
      <c r="B70" s="35" t="s">
        <v>18</v>
      </c>
      <c r="C70" s="34">
        <v>60601</v>
      </c>
      <c r="D70" s="86" t="s">
        <v>306</v>
      </c>
      <c r="E70" s="33">
        <v>501</v>
      </c>
      <c r="F70" s="35" t="s">
        <v>296</v>
      </c>
      <c r="G70" s="35" t="s">
        <v>300</v>
      </c>
      <c r="H70" s="86" t="s">
        <v>307</v>
      </c>
      <c r="I70" s="85">
        <v>2.5</v>
      </c>
      <c r="J70" s="102">
        <v>41234</v>
      </c>
      <c r="K70" s="102">
        <v>41255</v>
      </c>
      <c r="L70" s="103">
        <v>3</v>
      </c>
      <c r="M70" s="35" t="s">
        <v>360</v>
      </c>
      <c r="N70" s="35" t="s">
        <v>360</v>
      </c>
      <c r="O70" s="35" t="s">
        <v>360</v>
      </c>
      <c r="P70" s="35" t="s">
        <v>360</v>
      </c>
      <c r="Q70" s="11">
        <v>49.8</v>
      </c>
      <c r="R70" s="11">
        <v>251</v>
      </c>
      <c r="S70" s="116" t="s">
        <v>414</v>
      </c>
      <c r="T70" s="3" t="s">
        <v>241</v>
      </c>
      <c r="U70" s="36">
        <v>9.74</v>
      </c>
      <c r="V70" s="36">
        <v>9.5399999999999991</v>
      </c>
      <c r="W70" s="36">
        <v>8.74</v>
      </c>
      <c r="X70" s="36">
        <v>14.4</v>
      </c>
      <c r="Y70" s="36">
        <v>6.58</v>
      </c>
      <c r="Z70" s="36">
        <v>45.7</v>
      </c>
      <c r="AA70" s="36">
        <v>24.1</v>
      </c>
      <c r="AB70" s="36">
        <v>52.4</v>
      </c>
    </row>
    <row r="71" spans="1:29" x14ac:dyDescent="0.55000000000000004">
      <c r="A71" s="33">
        <v>21910260901</v>
      </c>
      <c r="B71" s="35" t="s">
        <v>210</v>
      </c>
      <c r="C71" s="34">
        <v>60901</v>
      </c>
      <c r="D71" s="86" t="s">
        <v>306</v>
      </c>
      <c r="E71" s="33">
        <v>22</v>
      </c>
      <c r="F71" s="35" t="s">
        <v>296</v>
      </c>
      <c r="G71" s="35" t="s">
        <v>300</v>
      </c>
      <c r="H71" s="86" t="s">
        <v>307</v>
      </c>
      <c r="I71" s="85">
        <v>2.5</v>
      </c>
      <c r="J71" s="102">
        <v>41176</v>
      </c>
      <c r="K71" s="102">
        <v>41197</v>
      </c>
      <c r="L71" s="103">
        <v>1</v>
      </c>
      <c r="M71" s="35">
        <v>0</v>
      </c>
      <c r="N71" s="35">
        <v>16</v>
      </c>
      <c r="O71" s="35">
        <v>0</v>
      </c>
      <c r="P71" s="35">
        <v>10</v>
      </c>
      <c r="Q71" s="15">
        <v>46.5</v>
      </c>
      <c r="R71" s="11">
        <v>210.4</v>
      </c>
      <c r="S71" s="116" t="s">
        <v>411</v>
      </c>
      <c r="T71" s="3" t="s">
        <v>141</v>
      </c>
      <c r="U71" s="36">
        <v>39.700000000000003</v>
      </c>
      <c r="V71" s="36">
        <v>8.32</v>
      </c>
      <c r="W71" s="36">
        <v>14.1</v>
      </c>
      <c r="X71" s="36">
        <v>18.5</v>
      </c>
      <c r="Y71" s="36">
        <v>8.9</v>
      </c>
      <c r="Z71" s="36">
        <v>48.1</v>
      </c>
      <c r="AA71" s="36">
        <v>21.3</v>
      </c>
      <c r="AB71" s="36">
        <v>52.1</v>
      </c>
    </row>
    <row r="72" spans="1:29" x14ac:dyDescent="0.55000000000000004">
      <c r="A72" s="33">
        <v>21910261301</v>
      </c>
      <c r="B72" s="35" t="s">
        <v>90</v>
      </c>
      <c r="C72" s="34">
        <v>61001</v>
      </c>
      <c r="D72" s="86" t="s">
        <v>306</v>
      </c>
      <c r="E72" s="33">
        <v>744</v>
      </c>
      <c r="F72" s="35" t="s">
        <v>296</v>
      </c>
      <c r="G72" s="35" t="s">
        <v>300</v>
      </c>
      <c r="H72" s="86" t="s">
        <v>307</v>
      </c>
      <c r="I72" s="85">
        <v>2.5</v>
      </c>
      <c r="J72" s="102">
        <v>41262</v>
      </c>
      <c r="K72" s="102">
        <v>41283</v>
      </c>
      <c r="L72" s="103">
        <v>4</v>
      </c>
      <c r="M72" s="35" t="s">
        <v>360</v>
      </c>
      <c r="N72" s="35" t="s">
        <v>360</v>
      </c>
      <c r="O72" s="35" t="s">
        <v>360</v>
      </c>
      <c r="P72" s="35" t="s">
        <v>360</v>
      </c>
      <c r="Q72" s="11">
        <v>62.9</v>
      </c>
      <c r="R72" s="11">
        <v>351</v>
      </c>
      <c r="S72" s="116" t="s">
        <v>415</v>
      </c>
      <c r="T72" s="3" t="s">
        <v>508</v>
      </c>
      <c r="U72" s="36">
        <v>5.76</v>
      </c>
      <c r="V72" s="36">
        <v>9.44</v>
      </c>
      <c r="W72" s="36">
        <v>6.45</v>
      </c>
      <c r="X72" s="36">
        <v>19</v>
      </c>
      <c r="Y72" s="36">
        <v>9.25</v>
      </c>
      <c r="Z72" s="36">
        <v>48.8</v>
      </c>
      <c r="AA72" s="36">
        <v>66.900000000000006</v>
      </c>
      <c r="AB72" s="36">
        <v>65</v>
      </c>
    </row>
    <row r="73" spans="1:29" x14ac:dyDescent="0.55000000000000004">
      <c r="A73" s="33">
        <v>21910262101</v>
      </c>
      <c r="B73" s="35" t="s">
        <v>218</v>
      </c>
      <c r="C73" s="34">
        <v>63701</v>
      </c>
      <c r="D73" s="86" t="s">
        <v>306</v>
      </c>
      <c r="E73" s="33">
        <v>262</v>
      </c>
      <c r="F73" s="35" t="s">
        <v>295</v>
      </c>
      <c r="G73" s="35" t="s">
        <v>300</v>
      </c>
      <c r="H73" s="86" t="s">
        <v>307</v>
      </c>
      <c r="I73" s="86">
        <v>2.5</v>
      </c>
      <c r="J73" s="102">
        <v>41207</v>
      </c>
      <c r="K73" s="102">
        <v>41228</v>
      </c>
      <c r="L73" s="103">
        <v>2</v>
      </c>
      <c r="M73" s="35" t="s">
        <v>360</v>
      </c>
      <c r="N73" s="35" t="s">
        <v>360</v>
      </c>
      <c r="O73" s="35" t="s">
        <v>360</v>
      </c>
      <c r="P73" s="35" t="s">
        <v>360</v>
      </c>
      <c r="Q73" s="11">
        <v>43.9</v>
      </c>
      <c r="R73" s="11">
        <v>315.60000000000002</v>
      </c>
      <c r="S73" s="116" t="s">
        <v>412</v>
      </c>
      <c r="T73" s="3" t="s">
        <v>52</v>
      </c>
      <c r="U73" s="36">
        <v>23.1</v>
      </c>
      <c r="V73" s="36">
        <v>15.9</v>
      </c>
      <c r="W73" s="36">
        <v>19.600000000000001</v>
      </c>
      <c r="X73" s="36">
        <v>21.1</v>
      </c>
      <c r="Y73" s="36">
        <v>14.3</v>
      </c>
      <c r="Z73" s="36">
        <v>67.900000000000006</v>
      </c>
      <c r="AA73" s="36">
        <v>32.799999999999997</v>
      </c>
      <c r="AB73" s="36">
        <v>54.1</v>
      </c>
    </row>
    <row r="74" spans="1:29" x14ac:dyDescent="0.55000000000000004">
      <c r="A74" s="33">
        <v>21910262701</v>
      </c>
      <c r="B74" s="35" t="s">
        <v>42</v>
      </c>
      <c r="C74" s="34">
        <v>64401</v>
      </c>
      <c r="D74" s="86" t="s">
        <v>306</v>
      </c>
      <c r="E74" s="33">
        <v>861</v>
      </c>
      <c r="F74" s="35" t="s">
        <v>295</v>
      </c>
      <c r="G74" s="35" t="s">
        <v>300</v>
      </c>
      <c r="H74" s="86" t="s">
        <v>307</v>
      </c>
      <c r="I74" s="86">
        <v>2.5</v>
      </c>
      <c r="J74" s="102">
        <v>41289</v>
      </c>
      <c r="K74" s="102">
        <v>41310</v>
      </c>
      <c r="L74" s="103">
        <v>5</v>
      </c>
      <c r="M74" s="35" t="s">
        <v>360</v>
      </c>
      <c r="N74" s="35" t="s">
        <v>360</v>
      </c>
      <c r="O74" s="35" t="s">
        <v>360</v>
      </c>
      <c r="P74" s="35" t="s">
        <v>360</v>
      </c>
      <c r="Q74" s="11">
        <v>40.5</v>
      </c>
      <c r="R74" s="11">
        <v>208.3</v>
      </c>
      <c r="S74" s="116" t="s">
        <v>416</v>
      </c>
      <c r="T74" s="3" t="s">
        <v>147</v>
      </c>
      <c r="U74" s="36">
        <v>10.8</v>
      </c>
      <c r="V74" s="36">
        <v>10.1</v>
      </c>
      <c r="W74" s="36">
        <v>9.16</v>
      </c>
      <c r="X74" s="36">
        <v>16.600000000000001</v>
      </c>
      <c r="Y74" s="36">
        <v>9.94</v>
      </c>
      <c r="Z74" s="36">
        <v>59.8</v>
      </c>
      <c r="AA74" s="36">
        <v>47.6</v>
      </c>
      <c r="AB74" s="36">
        <v>63.5</v>
      </c>
    </row>
    <row r="75" spans="1:29" x14ac:dyDescent="0.55000000000000004">
      <c r="A75" s="33">
        <v>21910262801</v>
      </c>
      <c r="B75" s="35" t="s">
        <v>133</v>
      </c>
      <c r="C75" s="34">
        <v>64701</v>
      </c>
      <c r="D75" s="86" t="s">
        <v>306</v>
      </c>
      <c r="E75" s="33">
        <v>859</v>
      </c>
      <c r="F75" s="35" t="s">
        <v>295</v>
      </c>
      <c r="G75" s="35" t="s">
        <v>300</v>
      </c>
      <c r="H75" s="86" t="s">
        <v>307</v>
      </c>
      <c r="I75" s="86">
        <v>2.5</v>
      </c>
      <c r="J75" s="102">
        <v>41291</v>
      </c>
      <c r="K75" s="102">
        <v>41312</v>
      </c>
      <c r="L75" s="103">
        <v>5</v>
      </c>
      <c r="M75" s="35" t="s">
        <v>360</v>
      </c>
      <c r="N75" s="35" t="s">
        <v>360</v>
      </c>
      <c r="O75" s="35" t="s">
        <v>360</v>
      </c>
      <c r="P75" s="35" t="s">
        <v>360</v>
      </c>
      <c r="Q75" s="11">
        <v>50.5</v>
      </c>
      <c r="R75" s="11">
        <v>328.6</v>
      </c>
      <c r="S75" s="116" t="s">
        <v>416</v>
      </c>
      <c r="T75" s="3" t="s">
        <v>37</v>
      </c>
      <c r="U75" s="36">
        <v>15.4</v>
      </c>
      <c r="V75" s="36">
        <v>11.3</v>
      </c>
      <c r="W75" s="36">
        <v>11.6</v>
      </c>
      <c r="X75" s="36">
        <v>15</v>
      </c>
      <c r="Y75" s="36">
        <v>8.43</v>
      </c>
      <c r="Z75" s="36">
        <v>56</v>
      </c>
      <c r="AA75" s="36">
        <v>26</v>
      </c>
      <c r="AB75" s="36">
        <v>50.5</v>
      </c>
    </row>
    <row r="76" spans="1:29" x14ac:dyDescent="0.55000000000000004">
      <c r="A76" s="33">
        <v>21910262201</v>
      </c>
      <c r="B76" s="35" t="s">
        <v>253</v>
      </c>
      <c r="C76" s="34">
        <v>65001</v>
      </c>
      <c r="D76" s="86" t="s">
        <v>306</v>
      </c>
      <c r="E76" s="33">
        <v>264</v>
      </c>
      <c r="F76" s="35" t="s">
        <v>295</v>
      </c>
      <c r="G76" s="35" t="s">
        <v>300</v>
      </c>
      <c r="H76" s="86" t="s">
        <v>307</v>
      </c>
      <c r="I76" s="86">
        <v>2.5</v>
      </c>
      <c r="J76" s="102">
        <v>41207</v>
      </c>
      <c r="K76" s="102">
        <v>41228</v>
      </c>
      <c r="L76" s="103">
        <v>2</v>
      </c>
      <c r="M76" s="35" t="s">
        <v>360</v>
      </c>
      <c r="N76" s="35" t="s">
        <v>360</v>
      </c>
      <c r="O76" s="35" t="s">
        <v>360</v>
      </c>
      <c r="P76" s="35" t="s">
        <v>360</v>
      </c>
      <c r="Q76" s="9">
        <v>53.5</v>
      </c>
      <c r="R76" s="11">
        <v>295.7</v>
      </c>
      <c r="S76" s="116" t="s">
        <v>412</v>
      </c>
      <c r="T76" s="3" t="s">
        <v>54</v>
      </c>
      <c r="U76" s="36">
        <v>15.1</v>
      </c>
      <c r="V76" s="36">
        <v>12.1</v>
      </c>
      <c r="W76" s="36">
        <v>16.8</v>
      </c>
      <c r="X76" s="36">
        <v>20.9</v>
      </c>
      <c r="Y76" s="36">
        <v>14.2</v>
      </c>
      <c r="Z76" s="36">
        <v>67.8</v>
      </c>
      <c r="AA76" s="36">
        <v>24.1</v>
      </c>
      <c r="AB76" s="36">
        <v>69.900000000000006</v>
      </c>
    </row>
    <row r="77" spans="1:29" x14ac:dyDescent="0.55000000000000004">
      <c r="A77" s="33">
        <v>21910262601</v>
      </c>
      <c r="B77" s="35" t="s">
        <v>85</v>
      </c>
      <c r="C77" s="34">
        <v>65201</v>
      </c>
      <c r="D77" s="86" t="s">
        <v>306</v>
      </c>
      <c r="E77" s="33">
        <v>857</v>
      </c>
      <c r="F77" s="35" t="s">
        <v>295</v>
      </c>
      <c r="G77" s="35" t="s">
        <v>300</v>
      </c>
      <c r="H77" s="86" t="s">
        <v>307</v>
      </c>
      <c r="I77" s="86">
        <v>2.5</v>
      </c>
      <c r="J77" s="102">
        <v>41288</v>
      </c>
      <c r="K77" s="102">
        <v>41309</v>
      </c>
      <c r="L77" s="103">
        <v>5</v>
      </c>
      <c r="M77" s="35" t="s">
        <v>360</v>
      </c>
      <c r="N77" s="35" t="s">
        <v>360</v>
      </c>
      <c r="O77" s="35" t="s">
        <v>360</v>
      </c>
      <c r="P77" s="35" t="s">
        <v>360</v>
      </c>
      <c r="Q77" s="11">
        <v>49.3</v>
      </c>
      <c r="R77" s="11">
        <v>196.9</v>
      </c>
      <c r="S77" s="116" t="s">
        <v>416</v>
      </c>
      <c r="T77" s="3" t="s">
        <v>278</v>
      </c>
      <c r="U77" s="36">
        <v>15.8</v>
      </c>
      <c r="V77" s="36">
        <v>9.89</v>
      </c>
      <c r="W77" s="36">
        <v>11.2</v>
      </c>
      <c r="X77" s="36">
        <v>11.6</v>
      </c>
      <c r="Y77" s="36">
        <v>7.71</v>
      </c>
      <c r="Z77" s="36">
        <v>66.2</v>
      </c>
      <c r="AA77" s="36">
        <v>16.3</v>
      </c>
      <c r="AB77" s="36">
        <v>56.3</v>
      </c>
    </row>
    <row r="78" spans="1:29" x14ac:dyDescent="0.55000000000000004">
      <c r="A78" s="33">
        <v>21910262501</v>
      </c>
      <c r="B78" s="35" t="s">
        <v>231</v>
      </c>
      <c r="C78" s="34">
        <v>65501</v>
      </c>
      <c r="D78" s="86" t="s">
        <v>306</v>
      </c>
      <c r="E78" s="33">
        <v>750</v>
      </c>
      <c r="F78" s="35" t="s">
        <v>295</v>
      </c>
      <c r="G78" s="35" t="s">
        <v>300</v>
      </c>
      <c r="H78" s="86" t="s">
        <v>307</v>
      </c>
      <c r="I78" s="86">
        <v>2.5</v>
      </c>
      <c r="J78" s="102">
        <v>41262</v>
      </c>
      <c r="K78" s="102">
        <v>41283</v>
      </c>
      <c r="L78" s="103">
        <v>4</v>
      </c>
      <c r="M78" s="35" t="s">
        <v>360</v>
      </c>
      <c r="N78" s="35" t="s">
        <v>360</v>
      </c>
      <c r="O78" s="35" t="s">
        <v>360</v>
      </c>
      <c r="P78" s="35" t="s">
        <v>360</v>
      </c>
      <c r="Q78" s="11">
        <v>47.2</v>
      </c>
      <c r="R78" s="11">
        <v>241.9</v>
      </c>
      <c r="S78" s="116" t="s">
        <v>415</v>
      </c>
      <c r="T78" s="3" t="s">
        <v>509</v>
      </c>
      <c r="U78" s="36">
        <v>7.26</v>
      </c>
      <c r="V78" s="36">
        <v>7.63</v>
      </c>
      <c r="W78" s="36">
        <v>6.96</v>
      </c>
      <c r="X78" s="36">
        <v>14.7</v>
      </c>
      <c r="Y78" s="36">
        <v>7.02</v>
      </c>
      <c r="Z78" s="36">
        <v>47.8</v>
      </c>
      <c r="AA78" s="36">
        <v>40.1</v>
      </c>
      <c r="AB78" s="36">
        <v>65.3</v>
      </c>
    </row>
    <row r="79" spans="1:29" x14ac:dyDescent="0.55000000000000004">
      <c r="A79" s="33">
        <v>21910261501</v>
      </c>
      <c r="B79" s="35" t="s">
        <v>154</v>
      </c>
      <c r="C79" s="34">
        <v>68401</v>
      </c>
      <c r="D79" s="86" t="s">
        <v>306</v>
      </c>
      <c r="E79" s="33">
        <v>861</v>
      </c>
      <c r="F79" s="35" t="s">
        <v>296</v>
      </c>
      <c r="G79" s="35" t="s">
        <v>300</v>
      </c>
      <c r="H79" s="86" t="s">
        <v>307</v>
      </c>
      <c r="I79" s="85">
        <v>2.5</v>
      </c>
      <c r="J79" s="102">
        <v>41289</v>
      </c>
      <c r="K79" s="102">
        <v>41310</v>
      </c>
      <c r="L79" s="103">
        <v>5</v>
      </c>
      <c r="M79" s="35" t="s">
        <v>360</v>
      </c>
      <c r="N79" s="35" t="s">
        <v>360</v>
      </c>
      <c r="O79" s="35" t="s">
        <v>360</v>
      </c>
      <c r="P79" s="35" t="s">
        <v>360</v>
      </c>
      <c r="Q79" s="11">
        <v>44.7</v>
      </c>
      <c r="R79" s="11">
        <v>259.2</v>
      </c>
      <c r="S79" s="116" t="s">
        <v>416</v>
      </c>
      <c r="T79" s="3" t="s">
        <v>195</v>
      </c>
      <c r="U79" s="36">
        <v>13</v>
      </c>
      <c r="V79" s="36">
        <v>9.75</v>
      </c>
      <c r="W79" s="36">
        <v>11.7</v>
      </c>
      <c r="X79" s="36">
        <v>18.399999999999999</v>
      </c>
      <c r="Y79" s="36">
        <v>11.3</v>
      </c>
      <c r="Z79" s="36">
        <v>61.2</v>
      </c>
      <c r="AA79" s="36">
        <v>47.2</v>
      </c>
      <c r="AB79" s="36">
        <v>64.099999999999994</v>
      </c>
    </row>
    <row r="80" spans="1:29" x14ac:dyDescent="0.55000000000000004">
      <c r="A80" s="33">
        <v>21910261901</v>
      </c>
      <c r="B80" s="35" t="s">
        <v>189</v>
      </c>
      <c r="C80" s="34">
        <v>69401</v>
      </c>
      <c r="D80" s="86" t="s">
        <v>306</v>
      </c>
      <c r="E80" s="33">
        <v>514</v>
      </c>
      <c r="F80" s="35" t="s">
        <v>295</v>
      </c>
      <c r="G80" s="35" t="s">
        <v>300</v>
      </c>
      <c r="H80" s="86" t="s">
        <v>307</v>
      </c>
      <c r="I80" s="86">
        <v>2.5</v>
      </c>
      <c r="J80" s="102">
        <v>41233</v>
      </c>
      <c r="K80" s="102">
        <v>41254</v>
      </c>
      <c r="L80" s="103">
        <v>3</v>
      </c>
      <c r="M80" s="35" t="s">
        <v>360</v>
      </c>
      <c r="N80" s="35" t="s">
        <v>360</v>
      </c>
      <c r="O80" s="35" t="s">
        <v>360</v>
      </c>
      <c r="P80" s="35" t="s">
        <v>360</v>
      </c>
      <c r="Q80" s="11">
        <v>48.1</v>
      </c>
      <c r="R80" s="11">
        <v>333.6</v>
      </c>
      <c r="S80" s="116" t="s">
        <v>414</v>
      </c>
      <c r="T80" s="3" t="s">
        <v>229</v>
      </c>
      <c r="U80" s="36">
        <v>12.8</v>
      </c>
      <c r="V80" s="36">
        <v>13.2</v>
      </c>
      <c r="W80" s="36">
        <v>11.4</v>
      </c>
      <c r="X80" s="36">
        <v>9.09</v>
      </c>
      <c r="Y80" s="36">
        <v>4.3600000000000003</v>
      </c>
      <c r="Z80" s="36">
        <v>48</v>
      </c>
      <c r="AA80" s="36">
        <v>14.3</v>
      </c>
      <c r="AB80" s="36">
        <v>26.2</v>
      </c>
    </row>
    <row r="81" spans="1:28" x14ac:dyDescent="0.55000000000000004">
      <c r="A81" s="33">
        <v>21910261201</v>
      </c>
      <c r="B81" s="35" t="s">
        <v>137</v>
      </c>
      <c r="C81" s="34">
        <v>70201</v>
      </c>
      <c r="D81" s="86" t="s">
        <v>306</v>
      </c>
      <c r="E81" s="33">
        <v>511</v>
      </c>
      <c r="F81" s="35" t="s">
        <v>296</v>
      </c>
      <c r="G81" s="35" t="s">
        <v>300</v>
      </c>
      <c r="H81" s="86" t="s">
        <v>307</v>
      </c>
      <c r="I81" s="85">
        <v>2.5</v>
      </c>
      <c r="J81" s="102">
        <v>41235</v>
      </c>
      <c r="K81" s="102">
        <v>41256</v>
      </c>
      <c r="L81" s="103">
        <v>3</v>
      </c>
      <c r="M81" s="35" t="s">
        <v>360</v>
      </c>
      <c r="N81" s="35" t="s">
        <v>360</v>
      </c>
      <c r="O81" s="35" t="s">
        <v>360</v>
      </c>
      <c r="P81" s="35" t="s">
        <v>360</v>
      </c>
      <c r="Q81" s="11">
        <v>47</v>
      </c>
      <c r="R81" s="11">
        <v>287.89999999999998</v>
      </c>
      <c r="S81" s="116" t="s">
        <v>414</v>
      </c>
      <c r="T81" s="3" t="s">
        <v>484</v>
      </c>
      <c r="U81" s="36">
        <v>10.8</v>
      </c>
      <c r="V81" s="36">
        <v>16</v>
      </c>
      <c r="W81" s="36">
        <v>10.6</v>
      </c>
      <c r="X81" s="36">
        <v>14.3</v>
      </c>
      <c r="Y81" s="36">
        <v>7.54</v>
      </c>
      <c r="Z81" s="36">
        <v>52.7</v>
      </c>
      <c r="AA81" s="36">
        <v>18.7</v>
      </c>
      <c r="AB81" s="36">
        <v>46.6</v>
      </c>
    </row>
    <row r="82" spans="1:28" x14ac:dyDescent="0.55000000000000004">
      <c r="A82" s="33">
        <v>21910261701</v>
      </c>
      <c r="B82" s="35" t="s">
        <v>122</v>
      </c>
      <c r="C82" s="34">
        <v>70601</v>
      </c>
      <c r="D82" s="86" t="s">
        <v>306</v>
      </c>
      <c r="E82" s="33">
        <v>860</v>
      </c>
      <c r="F82" s="35" t="s">
        <v>296</v>
      </c>
      <c r="G82" s="35" t="s">
        <v>300</v>
      </c>
      <c r="H82" s="86" t="s">
        <v>307</v>
      </c>
      <c r="I82" s="85">
        <v>2.5</v>
      </c>
      <c r="J82" s="102">
        <v>41295</v>
      </c>
      <c r="K82" s="102">
        <v>41316</v>
      </c>
      <c r="L82" s="103">
        <v>5</v>
      </c>
      <c r="M82" s="35" t="s">
        <v>360</v>
      </c>
      <c r="N82" s="35" t="s">
        <v>360</v>
      </c>
      <c r="O82" s="35" t="s">
        <v>360</v>
      </c>
      <c r="P82" s="35" t="s">
        <v>360</v>
      </c>
      <c r="Q82" s="11">
        <v>47.3</v>
      </c>
      <c r="R82" s="11">
        <v>199.7</v>
      </c>
      <c r="S82" s="116" t="s">
        <v>416</v>
      </c>
      <c r="T82" s="3" t="s">
        <v>36</v>
      </c>
      <c r="U82" s="36">
        <v>8.3699999999999992</v>
      </c>
      <c r="V82" s="36">
        <v>7.85</v>
      </c>
      <c r="W82" s="36">
        <v>7.81</v>
      </c>
      <c r="X82" s="36">
        <v>13.3</v>
      </c>
      <c r="Y82" s="36">
        <v>6.91</v>
      </c>
      <c r="Z82" s="36">
        <v>52.1</v>
      </c>
      <c r="AA82" s="36">
        <v>28.4</v>
      </c>
      <c r="AB82" s="36">
        <v>63.5</v>
      </c>
    </row>
    <row r="83" spans="1:28" x14ac:dyDescent="0.55000000000000004">
      <c r="A83" s="33">
        <v>21910261101</v>
      </c>
      <c r="B83" s="35" t="s">
        <v>257</v>
      </c>
      <c r="C83" s="34">
        <v>72001</v>
      </c>
      <c r="D83" s="86" t="s">
        <v>306</v>
      </c>
      <c r="E83" s="33">
        <v>268</v>
      </c>
      <c r="F83" s="35" t="s">
        <v>296</v>
      </c>
      <c r="G83" s="35" t="s">
        <v>300</v>
      </c>
      <c r="H83" s="86" t="s">
        <v>307</v>
      </c>
      <c r="I83" s="85">
        <v>2.5</v>
      </c>
      <c r="J83" s="102">
        <v>41207</v>
      </c>
      <c r="K83" s="102">
        <v>41228</v>
      </c>
      <c r="L83" s="103">
        <v>2</v>
      </c>
      <c r="M83" s="35" t="s">
        <v>360</v>
      </c>
      <c r="N83" s="35" t="s">
        <v>360</v>
      </c>
      <c r="O83" s="35" t="s">
        <v>360</v>
      </c>
      <c r="P83" s="35" t="s">
        <v>360</v>
      </c>
      <c r="Q83" s="9">
        <v>44.4</v>
      </c>
      <c r="R83" s="11">
        <v>194.3</v>
      </c>
      <c r="S83" s="116" t="s">
        <v>412</v>
      </c>
      <c r="T83" s="3" t="s">
        <v>275</v>
      </c>
      <c r="U83" s="36">
        <v>12</v>
      </c>
      <c r="V83" s="36">
        <v>11.4</v>
      </c>
      <c r="W83" s="36">
        <v>10.3</v>
      </c>
      <c r="X83" s="36">
        <v>18.600000000000001</v>
      </c>
      <c r="Y83" s="36">
        <v>9.89</v>
      </c>
      <c r="Z83" s="36">
        <v>53.3</v>
      </c>
      <c r="AA83" s="36">
        <v>31.2</v>
      </c>
      <c r="AB83" s="36">
        <v>63.9</v>
      </c>
    </row>
    <row r="84" spans="1:28" x14ac:dyDescent="0.55000000000000004">
      <c r="A84" s="33">
        <v>21910262301</v>
      </c>
      <c r="B84" s="35" t="s">
        <v>197</v>
      </c>
      <c r="C84" s="34">
        <v>72401</v>
      </c>
      <c r="D84" s="86" t="s">
        <v>306</v>
      </c>
      <c r="E84" s="33">
        <v>501</v>
      </c>
      <c r="F84" s="35" t="s">
        <v>295</v>
      </c>
      <c r="G84" s="35" t="s">
        <v>300</v>
      </c>
      <c r="H84" s="86" t="s">
        <v>307</v>
      </c>
      <c r="I84" s="86">
        <v>2.5</v>
      </c>
      <c r="J84" s="102">
        <v>41234</v>
      </c>
      <c r="K84" s="102">
        <v>41255</v>
      </c>
      <c r="L84" s="103">
        <v>3</v>
      </c>
      <c r="M84" s="35" t="s">
        <v>360</v>
      </c>
      <c r="N84" s="35" t="s">
        <v>360</v>
      </c>
      <c r="O84" s="35" t="s">
        <v>360</v>
      </c>
      <c r="P84" s="35" t="s">
        <v>360</v>
      </c>
      <c r="Q84" s="11">
        <v>48.2</v>
      </c>
      <c r="R84" s="11">
        <v>253.9</v>
      </c>
      <c r="S84" s="116" t="s">
        <v>414</v>
      </c>
      <c r="T84" s="3" t="s">
        <v>485</v>
      </c>
      <c r="U84" s="36">
        <v>8</v>
      </c>
      <c r="V84" s="36">
        <v>8.16</v>
      </c>
      <c r="W84" s="36">
        <v>7.53</v>
      </c>
      <c r="X84" s="36">
        <v>12.9</v>
      </c>
      <c r="Y84" s="36">
        <v>5.5</v>
      </c>
      <c r="Z84" s="36">
        <v>42.6</v>
      </c>
      <c r="AA84" s="36">
        <v>21.9</v>
      </c>
      <c r="AB84" s="36">
        <v>51.2</v>
      </c>
    </row>
    <row r="85" spans="1:28" x14ac:dyDescent="0.55000000000000004">
      <c r="A85" s="33">
        <v>21910262401</v>
      </c>
      <c r="B85" s="35" t="s">
        <v>198</v>
      </c>
      <c r="C85" s="34">
        <v>72701</v>
      </c>
      <c r="D85" s="86" t="s">
        <v>306</v>
      </c>
      <c r="E85" s="33">
        <v>512</v>
      </c>
      <c r="F85" s="35" t="s">
        <v>295</v>
      </c>
      <c r="G85" s="35" t="s">
        <v>300</v>
      </c>
      <c r="H85" s="86" t="s">
        <v>307</v>
      </c>
      <c r="I85" s="86">
        <v>2.5</v>
      </c>
      <c r="J85" s="102">
        <v>41234</v>
      </c>
      <c r="K85" s="102">
        <v>41255</v>
      </c>
      <c r="L85" s="103">
        <v>3</v>
      </c>
      <c r="M85" s="35" t="s">
        <v>360</v>
      </c>
      <c r="N85" s="35" t="s">
        <v>360</v>
      </c>
      <c r="O85" s="35" t="s">
        <v>360</v>
      </c>
      <c r="P85" s="35" t="s">
        <v>360</v>
      </c>
      <c r="Q85" s="11">
        <v>55.1</v>
      </c>
      <c r="R85" s="11">
        <v>274.5</v>
      </c>
      <c r="S85" s="116" t="s">
        <v>414</v>
      </c>
      <c r="T85" s="3" t="s">
        <v>486</v>
      </c>
      <c r="U85" s="36">
        <v>7.49</v>
      </c>
      <c r="V85" s="36">
        <v>6.94</v>
      </c>
      <c r="W85" s="36">
        <v>6.22</v>
      </c>
      <c r="X85" s="36">
        <v>10.9</v>
      </c>
      <c r="Y85" s="36">
        <v>4.04</v>
      </c>
      <c r="Z85" s="36">
        <v>37</v>
      </c>
      <c r="AA85" s="36">
        <v>20.5</v>
      </c>
      <c r="AB85" s="36">
        <v>44.4</v>
      </c>
    </row>
    <row r="86" spans="1:28" x14ac:dyDescent="0.55000000000000004">
      <c r="A86" s="33">
        <v>21910261601</v>
      </c>
      <c r="B86" s="35" t="s">
        <v>13</v>
      </c>
      <c r="C86" s="34">
        <v>81101</v>
      </c>
      <c r="D86" s="86" t="s">
        <v>306</v>
      </c>
      <c r="E86" s="33">
        <v>859</v>
      </c>
      <c r="F86" s="35" t="s">
        <v>296</v>
      </c>
      <c r="G86" s="35" t="s">
        <v>300</v>
      </c>
      <c r="H86" s="86" t="s">
        <v>307</v>
      </c>
      <c r="I86" s="85">
        <v>2.5</v>
      </c>
      <c r="J86" s="102">
        <v>41291</v>
      </c>
      <c r="K86" s="102">
        <v>41312</v>
      </c>
      <c r="L86" s="103">
        <v>5</v>
      </c>
      <c r="M86" s="35" t="s">
        <v>360</v>
      </c>
      <c r="N86" s="35" t="s">
        <v>360</v>
      </c>
      <c r="O86" s="35" t="s">
        <v>360</v>
      </c>
      <c r="P86" s="35" t="s">
        <v>360</v>
      </c>
      <c r="Q86" s="11">
        <v>51</v>
      </c>
      <c r="R86" s="11">
        <v>251.6</v>
      </c>
      <c r="S86" s="116" t="s">
        <v>416</v>
      </c>
      <c r="T86" s="3" t="s">
        <v>151</v>
      </c>
      <c r="U86" s="36">
        <v>12</v>
      </c>
      <c r="V86" s="36">
        <v>28.1</v>
      </c>
      <c r="W86" s="36">
        <v>14.2</v>
      </c>
      <c r="X86" s="36">
        <v>11.1</v>
      </c>
      <c r="Y86" s="36">
        <v>7.72</v>
      </c>
      <c r="Z86" s="36">
        <v>69.3</v>
      </c>
      <c r="AA86" s="36">
        <v>12.8</v>
      </c>
      <c r="AB86" s="36">
        <v>39</v>
      </c>
    </row>
    <row r="87" spans="1:28" x14ac:dyDescent="0.55000000000000004">
      <c r="A87" s="33">
        <v>21910262001</v>
      </c>
      <c r="B87" s="35" t="s">
        <v>216</v>
      </c>
      <c r="C87" s="34">
        <v>81701</v>
      </c>
      <c r="D87" s="86" t="s">
        <v>306</v>
      </c>
      <c r="E87" s="33">
        <v>265</v>
      </c>
      <c r="F87" s="35" t="s">
        <v>295</v>
      </c>
      <c r="G87" s="35" t="s">
        <v>300</v>
      </c>
      <c r="H87" s="86" t="s">
        <v>307</v>
      </c>
      <c r="I87" s="86">
        <v>2.5</v>
      </c>
      <c r="J87" s="102">
        <v>41206</v>
      </c>
      <c r="K87" s="102">
        <v>41227</v>
      </c>
      <c r="L87" s="103">
        <v>2</v>
      </c>
      <c r="M87" s="35" t="s">
        <v>360</v>
      </c>
      <c r="N87" s="35" t="s">
        <v>360</v>
      </c>
      <c r="O87" s="35" t="s">
        <v>360</v>
      </c>
      <c r="P87" s="35" t="s">
        <v>360</v>
      </c>
      <c r="Q87" s="11">
        <v>49.2</v>
      </c>
      <c r="R87" s="11">
        <v>388.5</v>
      </c>
      <c r="S87" s="116" t="s">
        <v>412</v>
      </c>
      <c r="T87" s="3" t="s">
        <v>46</v>
      </c>
      <c r="U87" s="36">
        <v>12.5</v>
      </c>
      <c r="V87" s="36">
        <v>15.2</v>
      </c>
      <c r="W87" s="36">
        <v>10.199999999999999</v>
      </c>
      <c r="X87" s="36">
        <v>16.8</v>
      </c>
      <c r="Y87" s="36">
        <v>10.7</v>
      </c>
      <c r="Z87" s="36">
        <v>63.6</v>
      </c>
      <c r="AA87" s="36">
        <v>38.200000000000003</v>
      </c>
      <c r="AB87" s="36">
        <v>59</v>
      </c>
    </row>
    <row r="88" spans="1:28" x14ac:dyDescent="0.55000000000000004">
      <c r="A88" s="33">
        <v>21910263901</v>
      </c>
      <c r="B88" s="35" t="s">
        <v>72</v>
      </c>
      <c r="C88" s="34">
        <v>59001</v>
      </c>
      <c r="D88" s="86" t="s">
        <v>306</v>
      </c>
      <c r="E88" s="33">
        <v>287</v>
      </c>
      <c r="F88" s="35" t="s">
        <v>295</v>
      </c>
      <c r="G88" s="35" t="s">
        <v>300</v>
      </c>
      <c r="H88" s="86" t="s">
        <v>307</v>
      </c>
      <c r="I88" s="86">
        <v>25</v>
      </c>
      <c r="J88" s="102">
        <v>41206</v>
      </c>
      <c r="K88" s="102">
        <v>41227</v>
      </c>
      <c r="L88" s="103">
        <v>2</v>
      </c>
      <c r="M88" s="35" t="s">
        <v>360</v>
      </c>
      <c r="N88" s="35" t="s">
        <v>360</v>
      </c>
      <c r="O88" s="35" t="s">
        <v>360</v>
      </c>
      <c r="P88" s="35" t="s">
        <v>360</v>
      </c>
      <c r="Q88" s="11">
        <v>44.6</v>
      </c>
      <c r="R88" s="11">
        <v>245.6</v>
      </c>
      <c r="S88" s="116" t="s">
        <v>412</v>
      </c>
      <c r="T88" s="3" t="s">
        <v>141</v>
      </c>
      <c r="U88" s="36">
        <v>18.8</v>
      </c>
      <c r="V88" s="36">
        <v>15.8</v>
      </c>
      <c r="W88" s="36">
        <v>12.1</v>
      </c>
      <c r="X88" s="36">
        <v>12.8</v>
      </c>
      <c r="Y88" s="36">
        <v>9.52</v>
      </c>
      <c r="Z88" s="36">
        <v>74.099999999999994</v>
      </c>
      <c r="AA88" s="36">
        <v>23.4</v>
      </c>
      <c r="AB88" s="36">
        <v>49.7</v>
      </c>
    </row>
    <row r="89" spans="1:28" x14ac:dyDescent="0.55000000000000004">
      <c r="A89" s="33">
        <v>21910263101</v>
      </c>
      <c r="B89" s="35" t="s">
        <v>73</v>
      </c>
      <c r="C89" s="34">
        <v>60501</v>
      </c>
      <c r="D89" s="86" t="s">
        <v>306</v>
      </c>
      <c r="E89" s="33">
        <v>288</v>
      </c>
      <c r="F89" s="35" t="s">
        <v>296</v>
      </c>
      <c r="G89" s="35" t="s">
        <v>300</v>
      </c>
      <c r="H89" s="86" t="s">
        <v>307</v>
      </c>
      <c r="I89" s="86">
        <v>25</v>
      </c>
      <c r="J89" s="102">
        <v>41206</v>
      </c>
      <c r="K89" s="102">
        <v>41227</v>
      </c>
      <c r="L89" s="103">
        <v>2</v>
      </c>
      <c r="M89" s="35" t="s">
        <v>360</v>
      </c>
      <c r="N89" s="35" t="s">
        <v>360</v>
      </c>
      <c r="O89" s="35" t="s">
        <v>360</v>
      </c>
      <c r="P89" s="35" t="s">
        <v>360</v>
      </c>
      <c r="Q89" s="11">
        <v>53</v>
      </c>
      <c r="R89" s="11">
        <v>278.2</v>
      </c>
      <c r="S89" s="116" t="s">
        <v>412</v>
      </c>
      <c r="T89" s="3" t="s">
        <v>142</v>
      </c>
      <c r="U89" s="36">
        <v>15.6</v>
      </c>
      <c r="V89" s="36">
        <v>17.100000000000001</v>
      </c>
      <c r="W89" s="36">
        <v>12</v>
      </c>
      <c r="X89" s="36">
        <v>17.7</v>
      </c>
      <c r="Y89" s="36">
        <v>10.8</v>
      </c>
      <c r="Z89" s="36">
        <v>61.2</v>
      </c>
      <c r="AA89" s="36">
        <v>34.799999999999997</v>
      </c>
      <c r="AB89" s="36">
        <v>49.2</v>
      </c>
    </row>
    <row r="90" spans="1:28" x14ac:dyDescent="0.55000000000000004">
      <c r="A90" s="33">
        <v>21910264301</v>
      </c>
      <c r="B90" s="35" t="s">
        <v>180</v>
      </c>
      <c r="C90" s="34">
        <v>60701</v>
      </c>
      <c r="D90" s="86" t="s">
        <v>306</v>
      </c>
      <c r="E90" s="33">
        <v>524</v>
      </c>
      <c r="F90" s="35" t="s">
        <v>295</v>
      </c>
      <c r="G90" s="35" t="s">
        <v>300</v>
      </c>
      <c r="H90" s="86" t="s">
        <v>307</v>
      </c>
      <c r="I90" s="86">
        <v>25</v>
      </c>
      <c r="J90" s="102">
        <v>41233</v>
      </c>
      <c r="K90" s="102">
        <v>41254</v>
      </c>
      <c r="L90" s="103">
        <v>3</v>
      </c>
      <c r="M90" s="35" t="s">
        <v>360</v>
      </c>
      <c r="N90" s="35" t="s">
        <v>360</v>
      </c>
      <c r="O90" s="35" t="s">
        <v>360</v>
      </c>
      <c r="P90" s="35" t="s">
        <v>360</v>
      </c>
      <c r="Q90" s="11">
        <v>48.1</v>
      </c>
      <c r="R90" s="11">
        <v>282.3</v>
      </c>
      <c r="S90" s="116" t="s">
        <v>414</v>
      </c>
      <c r="T90" s="3" t="s">
        <v>6</v>
      </c>
      <c r="U90" s="36">
        <v>13</v>
      </c>
      <c r="V90" s="36">
        <v>14.5</v>
      </c>
      <c r="W90" s="36">
        <v>13.6</v>
      </c>
      <c r="X90" s="36">
        <v>13.4</v>
      </c>
      <c r="Y90" s="36">
        <v>6.2</v>
      </c>
      <c r="Z90" s="36">
        <v>46.4</v>
      </c>
      <c r="AA90" s="36">
        <v>16.2</v>
      </c>
      <c r="AB90" s="36">
        <v>32.5</v>
      </c>
    </row>
    <row r="91" spans="1:28" x14ac:dyDescent="0.55000000000000004">
      <c r="A91" s="33">
        <v>21910264501</v>
      </c>
      <c r="B91" s="35" t="s">
        <v>171</v>
      </c>
      <c r="C91" s="34">
        <v>61601</v>
      </c>
      <c r="D91" s="86" t="s">
        <v>306</v>
      </c>
      <c r="E91" s="33">
        <v>518</v>
      </c>
      <c r="F91" s="35" t="s">
        <v>295</v>
      </c>
      <c r="G91" s="35" t="s">
        <v>300</v>
      </c>
      <c r="H91" s="86" t="s">
        <v>307</v>
      </c>
      <c r="I91" s="86">
        <v>25</v>
      </c>
      <c r="J91" s="102">
        <v>41235</v>
      </c>
      <c r="K91" s="102">
        <v>41256</v>
      </c>
      <c r="L91" s="103">
        <v>3</v>
      </c>
      <c r="M91" s="35" t="s">
        <v>360</v>
      </c>
      <c r="N91" s="35" t="s">
        <v>360</v>
      </c>
      <c r="O91" s="35" t="s">
        <v>360</v>
      </c>
      <c r="P91" s="35" t="s">
        <v>360</v>
      </c>
      <c r="Q91" s="11">
        <v>62.4</v>
      </c>
      <c r="R91" s="11">
        <v>408.8</v>
      </c>
      <c r="S91" s="116" t="s">
        <v>414</v>
      </c>
      <c r="T91" s="3" t="s">
        <v>487</v>
      </c>
      <c r="U91" s="36">
        <v>8.3800000000000008</v>
      </c>
      <c r="V91" s="36">
        <v>9.18</v>
      </c>
      <c r="W91" s="36">
        <v>7.15</v>
      </c>
      <c r="X91" s="36">
        <v>10.1</v>
      </c>
      <c r="Y91" s="36">
        <v>5.64</v>
      </c>
      <c r="Z91" s="36">
        <v>55.9</v>
      </c>
      <c r="AA91" s="36">
        <v>21.2</v>
      </c>
      <c r="AB91" s="36">
        <v>54.4</v>
      </c>
    </row>
    <row r="92" spans="1:28" x14ac:dyDescent="0.55000000000000004">
      <c r="A92" s="33">
        <v>21910262901</v>
      </c>
      <c r="B92" s="35" t="s">
        <v>94</v>
      </c>
      <c r="C92" s="34">
        <v>62901</v>
      </c>
      <c r="D92" s="86" t="s">
        <v>306</v>
      </c>
      <c r="E92" s="33">
        <v>37</v>
      </c>
      <c r="F92" s="35" t="s">
        <v>296</v>
      </c>
      <c r="G92" s="35" t="s">
        <v>300</v>
      </c>
      <c r="H92" s="86" t="s">
        <v>307</v>
      </c>
      <c r="I92" s="86">
        <v>25</v>
      </c>
      <c r="J92" s="102">
        <v>41178</v>
      </c>
      <c r="K92" s="102">
        <v>41199</v>
      </c>
      <c r="L92" s="103">
        <v>1</v>
      </c>
      <c r="M92" s="35">
        <v>0</v>
      </c>
      <c r="N92" s="35">
        <v>15</v>
      </c>
      <c r="O92" s="35">
        <v>0</v>
      </c>
      <c r="P92" s="35">
        <v>8</v>
      </c>
      <c r="Q92" s="11">
        <v>50.9</v>
      </c>
      <c r="R92" s="11">
        <v>243.3</v>
      </c>
      <c r="S92" s="116" t="s">
        <v>411</v>
      </c>
      <c r="T92" s="3" t="s">
        <v>56</v>
      </c>
      <c r="U92" s="36">
        <v>32.4</v>
      </c>
      <c r="V92" s="36">
        <v>10.6</v>
      </c>
      <c r="W92" s="36">
        <v>7.47</v>
      </c>
      <c r="X92" s="36">
        <v>14</v>
      </c>
      <c r="Y92" s="36">
        <v>6.11</v>
      </c>
      <c r="Z92" s="36">
        <v>43.5</v>
      </c>
      <c r="AA92" s="36">
        <v>31.3</v>
      </c>
      <c r="AB92" s="36">
        <v>43.9</v>
      </c>
    </row>
    <row r="93" spans="1:28" x14ac:dyDescent="0.55000000000000004">
      <c r="A93" s="33">
        <v>21910263001</v>
      </c>
      <c r="B93" s="35" t="s">
        <v>250</v>
      </c>
      <c r="C93" s="34">
        <v>63001</v>
      </c>
      <c r="D93" s="86" t="s">
        <v>306</v>
      </c>
      <c r="E93" s="33">
        <v>35</v>
      </c>
      <c r="F93" s="35" t="s">
        <v>296</v>
      </c>
      <c r="G93" s="35" t="s">
        <v>300</v>
      </c>
      <c r="H93" s="86" t="s">
        <v>307</v>
      </c>
      <c r="I93" s="86">
        <v>25</v>
      </c>
      <c r="J93" s="102">
        <v>41180</v>
      </c>
      <c r="K93" s="102">
        <v>41201</v>
      </c>
      <c r="L93" s="103">
        <v>1</v>
      </c>
      <c r="M93" s="35">
        <v>0</v>
      </c>
      <c r="N93" s="35">
        <v>13</v>
      </c>
      <c r="O93" s="35">
        <v>0</v>
      </c>
      <c r="P93" s="35">
        <v>6</v>
      </c>
      <c r="Q93" s="11">
        <v>54.2</v>
      </c>
      <c r="R93" s="11">
        <v>280</v>
      </c>
      <c r="S93" s="116" t="s">
        <v>411</v>
      </c>
      <c r="T93" s="3" t="s">
        <v>140</v>
      </c>
      <c r="U93" s="36">
        <v>26.9</v>
      </c>
      <c r="V93" s="36">
        <v>18.7</v>
      </c>
      <c r="W93" s="36">
        <v>7.51</v>
      </c>
      <c r="X93" s="36">
        <v>7.05</v>
      </c>
      <c r="Y93" s="36">
        <v>3.62</v>
      </c>
      <c r="Z93" s="36">
        <v>51.3</v>
      </c>
      <c r="AA93" s="36">
        <v>15</v>
      </c>
      <c r="AB93" s="36">
        <v>18.2</v>
      </c>
    </row>
    <row r="94" spans="1:28" x14ac:dyDescent="0.55000000000000004">
      <c r="A94" s="33">
        <v>21910263301</v>
      </c>
      <c r="B94" s="35" t="s">
        <v>60</v>
      </c>
      <c r="C94" s="34">
        <v>63201</v>
      </c>
      <c r="D94" s="86" t="s">
        <v>306</v>
      </c>
      <c r="E94" s="33">
        <v>757</v>
      </c>
      <c r="F94" s="35" t="s">
        <v>296</v>
      </c>
      <c r="G94" s="35" t="s">
        <v>300</v>
      </c>
      <c r="H94" s="86" t="s">
        <v>307</v>
      </c>
      <c r="I94" s="86">
        <v>25</v>
      </c>
      <c r="J94" s="102">
        <v>41263</v>
      </c>
      <c r="K94" s="102">
        <v>41284</v>
      </c>
      <c r="L94" s="103">
        <v>4</v>
      </c>
      <c r="M94" s="35" t="s">
        <v>360</v>
      </c>
      <c r="N94" s="35" t="s">
        <v>360</v>
      </c>
      <c r="O94" s="35" t="s">
        <v>360</v>
      </c>
      <c r="P94" s="35" t="s">
        <v>360</v>
      </c>
      <c r="Q94" s="11">
        <v>52.4</v>
      </c>
      <c r="R94" s="11">
        <v>349.5</v>
      </c>
      <c r="S94" s="116" t="s">
        <v>415</v>
      </c>
      <c r="T94" s="3" t="s">
        <v>510</v>
      </c>
      <c r="U94" s="36">
        <v>6.3</v>
      </c>
      <c r="V94" s="36">
        <v>7.59</v>
      </c>
      <c r="W94" s="36">
        <v>6.36</v>
      </c>
      <c r="X94" s="36">
        <v>14.2</v>
      </c>
      <c r="Y94" s="36">
        <v>6.55</v>
      </c>
      <c r="Z94" s="36">
        <v>46.2</v>
      </c>
      <c r="AA94" s="36">
        <v>38.4</v>
      </c>
      <c r="AB94" s="36">
        <v>65</v>
      </c>
    </row>
    <row r="95" spans="1:28" x14ac:dyDescent="0.55000000000000004">
      <c r="A95" s="33">
        <v>21910264701</v>
      </c>
      <c r="B95" s="35" t="s">
        <v>269</v>
      </c>
      <c r="C95" s="34">
        <v>63801</v>
      </c>
      <c r="D95" s="86" t="s">
        <v>306</v>
      </c>
      <c r="E95" s="33">
        <v>766</v>
      </c>
      <c r="F95" s="35" t="s">
        <v>295</v>
      </c>
      <c r="G95" s="35" t="s">
        <v>300</v>
      </c>
      <c r="H95" s="86" t="s">
        <v>307</v>
      </c>
      <c r="I95" s="86">
        <v>25</v>
      </c>
      <c r="J95" s="102">
        <v>41263</v>
      </c>
      <c r="K95" s="102">
        <v>41284</v>
      </c>
      <c r="L95" s="103">
        <v>4</v>
      </c>
      <c r="M95" s="35" t="s">
        <v>360</v>
      </c>
      <c r="N95" s="35" t="s">
        <v>360</v>
      </c>
      <c r="O95" s="35" t="s">
        <v>360</v>
      </c>
      <c r="P95" s="35" t="s">
        <v>360</v>
      </c>
      <c r="Q95" s="9">
        <v>55.2</v>
      </c>
      <c r="R95" s="11">
        <v>314.39999999999998</v>
      </c>
      <c r="S95" s="116" t="s">
        <v>415</v>
      </c>
      <c r="T95" s="3" t="s">
        <v>511</v>
      </c>
      <c r="U95" s="36">
        <v>12.5</v>
      </c>
      <c r="V95" s="36">
        <v>10.4</v>
      </c>
      <c r="W95" s="36">
        <v>9.2899999999999991</v>
      </c>
      <c r="X95" s="36">
        <v>17.100000000000001</v>
      </c>
      <c r="Y95" s="36">
        <v>8.9</v>
      </c>
      <c r="Z95" s="36">
        <v>52.2</v>
      </c>
      <c r="AA95" s="36">
        <v>42.3</v>
      </c>
      <c r="AB95" s="36">
        <v>54.5</v>
      </c>
    </row>
    <row r="96" spans="1:28" x14ac:dyDescent="0.55000000000000004">
      <c r="A96" s="33">
        <v>21910263501</v>
      </c>
      <c r="B96" s="35" t="s">
        <v>34</v>
      </c>
      <c r="C96" s="34">
        <v>65101</v>
      </c>
      <c r="D96" s="86" t="s">
        <v>306</v>
      </c>
      <c r="E96" s="33">
        <v>879</v>
      </c>
      <c r="F96" s="35" t="s">
        <v>296</v>
      </c>
      <c r="G96" s="35" t="s">
        <v>300</v>
      </c>
      <c r="H96" s="86" t="s">
        <v>307</v>
      </c>
      <c r="I96" s="86">
        <v>25</v>
      </c>
      <c r="J96" s="102">
        <v>41289</v>
      </c>
      <c r="K96" s="102">
        <v>41310</v>
      </c>
      <c r="L96" s="103">
        <v>5</v>
      </c>
      <c r="M96" s="35" t="s">
        <v>360</v>
      </c>
      <c r="N96" s="35" t="s">
        <v>360</v>
      </c>
      <c r="O96" s="35" t="s">
        <v>360</v>
      </c>
      <c r="P96" s="35" t="s">
        <v>360</v>
      </c>
      <c r="Q96" s="11">
        <v>51.4</v>
      </c>
      <c r="R96" s="11">
        <v>279.60000000000002</v>
      </c>
      <c r="S96" s="116" t="s">
        <v>416</v>
      </c>
      <c r="T96" s="3" t="s">
        <v>192</v>
      </c>
      <c r="U96" s="36">
        <v>14.3</v>
      </c>
      <c r="V96" s="36">
        <v>11.7</v>
      </c>
      <c r="W96" s="36">
        <v>11.4</v>
      </c>
      <c r="X96" s="36">
        <v>17.600000000000001</v>
      </c>
      <c r="Y96" s="36">
        <v>10.6</v>
      </c>
      <c r="Z96" s="36">
        <v>60.3</v>
      </c>
      <c r="AA96" s="36">
        <v>36.5</v>
      </c>
      <c r="AB96" s="36">
        <v>61.9</v>
      </c>
    </row>
    <row r="97" spans="1:28" x14ac:dyDescent="0.55000000000000004">
      <c r="A97" s="33">
        <v>21910263201</v>
      </c>
      <c r="B97" s="35" t="s">
        <v>243</v>
      </c>
      <c r="C97" s="34">
        <v>66401</v>
      </c>
      <c r="D97" s="86" t="s">
        <v>306</v>
      </c>
      <c r="E97" s="33">
        <v>520</v>
      </c>
      <c r="F97" s="35" t="s">
        <v>296</v>
      </c>
      <c r="G97" s="35" t="s">
        <v>300</v>
      </c>
      <c r="H97" s="86" t="s">
        <v>307</v>
      </c>
      <c r="I97" s="86">
        <v>25</v>
      </c>
      <c r="J97" s="102">
        <v>41234</v>
      </c>
      <c r="K97" s="102">
        <v>41255</v>
      </c>
      <c r="L97" s="103">
        <v>3</v>
      </c>
      <c r="M97" s="35" t="s">
        <v>360</v>
      </c>
      <c r="N97" s="35" t="s">
        <v>360</v>
      </c>
      <c r="O97" s="35" t="s">
        <v>360</v>
      </c>
      <c r="P97" s="35" t="s">
        <v>360</v>
      </c>
      <c r="Q97" s="11">
        <v>43.1</v>
      </c>
      <c r="R97" s="11">
        <v>243.3</v>
      </c>
      <c r="S97" s="116" t="s">
        <v>414</v>
      </c>
      <c r="T97" s="3" t="s">
        <v>233</v>
      </c>
      <c r="U97" s="36">
        <v>9.1199999999999992</v>
      </c>
      <c r="V97" s="36">
        <v>7.44</v>
      </c>
      <c r="W97" s="36">
        <v>6.93</v>
      </c>
      <c r="X97" s="36">
        <v>9.74</v>
      </c>
      <c r="Y97" s="36">
        <v>4.5999999999999996</v>
      </c>
      <c r="Z97" s="36">
        <v>47.2</v>
      </c>
      <c r="AA97" s="36">
        <v>17.899999999999999</v>
      </c>
      <c r="AB97" s="36">
        <v>50.2</v>
      </c>
    </row>
    <row r="98" spans="1:28" x14ac:dyDescent="0.55000000000000004">
      <c r="A98" s="33">
        <v>21910263701</v>
      </c>
      <c r="B98" s="35" t="s">
        <v>177</v>
      </c>
      <c r="C98" s="34">
        <v>68201</v>
      </c>
      <c r="D98" s="86" t="s">
        <v>306</v>
      </c>
      <c r="E98" s="33">
        <v>888</v>
      </c>
      <c r="F98" s="35" t="s">
        <v>296</v>
      </c>
      <c r="G98" s="35" t="s">
        <v>300</v>
      </c>
      <c r="H98" s="86" t="s">
        <v>307</v>
      </c>
      <c r="I98" s="86">
        <v>25</v>
      </c>
      <c r="J98" s="102">
        <v>41290</v>
      </c>
      <c r="K98" s="102">
        <v>41311</v>
      </c>
      <c r="L98" s="103">
        <v>5</v>
      </c>
      <c r="M98" s="35" t="s">
        <v>360</v>
      </c>
      <c r="N98" s="35" t="s">
        <v>360</v>
      </c>
      <c r="O98" s="35" t="s">
        <v>360</v>
      </c>
      <c r="P98" s="35" t="s">
        <v>360</v>
      </c>
      <c r="Q98" s="11">
        <v>62.8</v>
      </c>
      <c r="R98" s="11">
        <v>409.6</v>
      </c>
      <c r="S98" s="116" t="s">
        <v>416</v>
      </c>
      <c r="T98" s="3" t="s">
        <v>160</v>
      </c>
      <c r="U98" s="36">
        <v>12.5</v>
      </c>
      <c r="V98" s="36">
        <v>10.1</v>
      </c>
      <c r="W98" s="36">
        <v>11.6</v>
      </c>
      <c r="X98" s="36">
        <v>15.5</v>
      </c>
      <c r="Y98" s="36">
        <v>9.51</v>
      </c>
      <c r="Z98" s="36">
        <v>61.5</v>
      </c>
      <c r="AA98" s="36">
        <v>25.7</v>
      </c>
      <c r="AB98" s="36">
        <v>63</v>
      </c>
    </row>
    <row r="99" spans="1:28" x14ac:dyDescent="0.55000000000000004">
      <c r="A99" s="33">
        <v>21910264201</v>
      </c>
      <c r="B99" s="35" t="s">
        <v>190</v>
      </c>
      <c r="C99" s="34">
        <v>70101</v>
      </c>
      <c r="D99" s="86" t="s">
        <v>306</v>
      </c>
      <c r="E99" s="33">
        <v>517</v>
      </c>
      <c r="F99" s="35" t="s">
        <v>295</v>
      </c>
      <c r="G99" s="35" t="s">
        <v>300</v>
      </c>
      <c r="H99" s="86" t="s">
        <v>307</v>
      </c>
      <c r="I99" s="86">
        <v>25</v>
      </c>
      <c r="J99" s="102">
        <v>41233</v>
      </c>
      <c r="K99" s="102">
        <v>41254</v>
      </c>
      <c r="L99" s="103">
        <v>3</v>
      </c>
      <c r="M99" s="35" t="s">
        <v>360</v>
      </c>
      <c r="N99" s="35" t="s">
        <v>360</v>
      </c>
      <c r="O99" s="35" t="s">
        <v>360</v>
      </c>
      <c r="P99" s="35" t="s">
        <v>360</v>
      </c>
      <c r="Q99" s="11">
        <v>48.7</v>
      </c>
      <c r="R99" s="11">
        <v>225</v>
      </c>
      <c r="S99" s="116" t="s">
        <v>414</v>
      </c>
      <c r="T99" s="3" t="s">
        <v>106</v>
      </c>
      <c r="U99" s="36">
        <v>9.33</v>
      </c>
      <c r="V99" s="36">
        <v>10.7</v>
      </c>
      <c r="W99" s="36">
        <v>9.7100000000000009</v>
      </c>
      <c r="X99" s="36">
        <v>10.1</v>
      </c>
      <c r="Y99" s="36">
        <v>4.93</v>
      </c>
      <c r="Z99" s="36">
        <v>49</v>
      </c>
      <c r="AA99" s="36">
        <v>16.5</v>
      </c>
      <c r="AB99" s="36">
        <v>35.700000000000003</v>
      </c>
    </row>
    <row r="100" spans="1:28" x14ac:dyDescent="0.55000000000000004">
      <c r="A100" s="33">
        <v>21910263401</v>
      </c>
      <c r="B100" s="35" t="s">
        <v>156</v>
      </c>
      <c r="C100" s="34">
        <v>72301</v>
      </c>
      <c r="D100" s="86" t="s">
        <v>306</v>
      </c>
      <c r="E100" s="33">
        <v>874</v>
      </c>
      <c r="F100" s="35" t="s">
        <v>296</v>
      </c>
      <c r="G100" s="35" t="s">
        <v>300</v>
      </c>
      <c r="H100" s="86" t="s">
        <v>307</v>
      </c>
      <c r="I100" s="86">
        <v>25</v>
      </c>
      <c r="J100" s="102">
        <v>41289</v>
      </c>
      <c r="K100" s="102">
        <v>41310</v>
      </c>
      <c r="L100" s="103">
        <v>5</v>
      </c>
      <c r="M100" s="35" t="s">
        <v>360</v>
      </c>
      <c r="N100" s="35" t="s">
        <v>360</v>
      </c>
      <c r="O100" s="35" t="s">
        <v>360</v>
      </c>
      <c r="P100" s="35" t="s">
        <v>360</v>
      </c>
      <c r="Q100" s="11">
        <v>63.9</v>
      </c>
      <c r="R100" s="11">
        <v>372.8</v>
      </c>
      <c r="S100" s="116" t="s">
        <v>416</v>
      </c>
      <c r="T100" s="3" t="s">
        <v>23</v>
      </c>
      <c r="U100" s="36">
        <v>12.6</v>
      </c>
      <c r="V100" s="36">
        <v>11.8</v>
      </c>
      <c r="W100" s="36">
        <v>11.1</v>
      </c>
      <c r="X100" s="36">
        <v>16.5</v>
      </c>
      <c r="Y100" s="36">
        <v>10.7</v>
      </c>
      <c r="Z100" s="36">
        <v>65</v>
      </c>
      <c r="AA100" s="36">
        <v>41.6</v>
      </c>
      <c r="AB100" s="36">
        <v>60.4</v>
      </c>
    </row>
    <row r="101" spans="1:28" x14ac:dyDescent="0.55000000000000004">
      <c r="A101" s="33">
        <v>21910264401</v>
      </c>
      <c r="B101" s="35" t="s">
        <v>100</v>
      </c>
      <c r="C101" s="34">
        <v>73101</v>
      </c>
      <c r="D101" s="86" t="s">
        <v>306</v>
      </c>
      <c r="E101" s="33">
        <v>526</v>
      </c>
      <c r="F101" s="35" t="s">
        <v>295</v>
      </c>
      <c r="G101" s="35" t="s">
        <v>300</v>
      </c>
      <c r="H101" s="86" t="s">
        <v>307</v>
      </c>
      <c r="I101" s="86">
        <v>25</v>
      </c>
      <c r="J101" s="102">
        <v>41233</v>
      </c>
      <c r="K101" s="102">
        <v>41254</v>
      </c>
      <c r="L101" s="103">
        <v>3</v>
      </c>
      <c r="M101" s="35" t="s">
        <v>360</v>
      </c>
      <c r="N101" s="35" t="s">
        <v>360</v>
      </c>
      <c r="O101" s="35" t="s">
        <v>360</v>
      </c>
      <c r="P101" s="35" t="s">
        <v>360</v>
      </c>
      <c r="Q101" s="11">
        <v>50.1</v>
      </c>
      <c r="R101" s="11">
        <v>372.4</v>
      </c>
      <c r="S101" s="116" t="s">
        <v>414</v>
      </c>
      <c r="T101" s="3" t="s">
        <v>235</v>
      </c>
      <c r="U101" s="36">
        <v>8.7200000000000006</v>
      </c>
      <c r="V101" s="36">
        <v>8.84</v>
      </c>
      <c r="W101" s="36">
        <v>6.43</v>
      </c>
      <c r="X101" s="36">
        <v>12.8</v>
      </c>
      <c r="Y101" s="36">
        <v>5.05</v>
      </c>
      <c r="Z101" s="36">
        <v>39.4</v>
      </c>
      <c r="AA101" s="36">
        <v>29.1</v>
      </c>
      <c r="AB101" s="36">
        <v>47</v>
      </c>
    </row>
    <row r="102" spans="1:28" x14ac:dyDescent="0.55000000000000004">
      <c r="A102" s="33">
        <v>21910264601</v>
      </c>
      <c r="B102" s="35" t="s">
        <v>268</v>
      </c>
      <c r="C102" s="34">
        <v>73201</v>
      </c>
      <c r="D102" s="86" t="s">
        <v>306</v>
      </c>
      <c r="E102" s="33">
        <v>762</v>
      </c>
      <c r="F102" s="35" t="s">
        <v>295</v>
      </c>
      <c r="G102" s="35" t="s">
        <v>300</v>
      </c>
      <c r="H102" s="86" t="s">
        <v>307</v>
      </c>
      <c r="I102" s="86">
        <v>25</v>
      </c>
      <c r="J102" s="102">
        <v>41261</v>
      </c>
      <c r="K102" s="102">
        <v>41282</v>
      </c>
      <c r="L102" s="103">
        <v>4</v>
      </c>
      <c r="M102" s="35" t="s">
        <v>360</v>
      </c>
      <c r="N102" s="35" t="s">
        <v>360</v>
      </c>
      <c r="O102" s="35" t="s">
        <v>360</v>
      </c>
      <c r="P102" s="35" t="s">
        <v>360</v>
      </c>
      <c r="Q102" s="9">
        <v>57.8</v>
      </c>
      <c r="R102" s="11">
        <v>296.39999999999998</v>
      </c>
      <c r="S102" s="116" t="s">
        <v>415</v>
      </c>
      <c r="T102" s="3" t="s">
        <v>512</v>
      </c>
      <c r="U102" s="36">
        <v>18.600000000000001</v>
      </c>
      <c r="V102" s="36">
        <v>5.46</v>
      </c>
      <c r="W102" s="36">
        <v>8.51</v>
      </c>
      <c r="X102" s="36">
        <v>14.8</v>
      </c>
      <c r="Y102" s="36">
        <v>6.6</v>
      </c>
      <c r="Z102" s="36">
        <v>44.5</v>
      </c>
      <c r="AA102" s="36">
        <v>44.5</v>
      </c>
      <c r="AB102" s="36">
        <v>57</v>
      </c>
    </row>
    <row r="103" spans="1:28" x14ac:dyDescent="0.55000000000000004">
      <c r="A103" s="33">
        <v>21910264101</v>
      </c>
      <c r="B103" s="35" t="s">
        <v>16</v>
      </c>
      <c r="C103" s="34">
        <v>74401</v>
      </c>
      <c r="D103" s="86" t="s">
        <v>306</v>
      </c>
      <c r="E103" s="33">
        <v>528</v>
      </c>
      <c r="F103" s="35" t="s">
        <v>295</v>
      </c>
      <c r="G103" s="35" t="s">
        <v>300</v>
      </c>
      <c r="H103" s="86" t="s">
        <v>307</v>
      </c>
      <c r="I103" s="86">
        <v>25</v>
      </c>
      <c r="J103" s="102">
        <v>41232</v>
      </c>
      <c r="K103" s="102">
        <v>41253</v>
      </c>
      <c r="L103" s="103">
        <v>3</v>
      </c>
      <c r="M103" s="35" t="s">
        <v>360</v>
      </c>
      <c r="N103" s="35" t="s">
        <v>360</v>
      </c>
      <c r="O103" s="35" t="s">
        <v>360</v>
      </c>
      <c r="P103" s="35" t="s">
        <v>360</v>
      </c>
      <c r="Q103" s="11">
        <v>45.5</v>
      </c>
      <c r="R103" s="11">
        <v>254.9</v>
      </c>
      <c r="S103" s="116" t="s">
        <v>414</v>
      </c>
      <c r="T103" s="3" t="s">
        <v>63</v>
      </c>
      <c r="U103" s="36">
        <v>13.7</v>
      </c>
      <c r="V103" s="36">
        <v>10.6</v>
      </c>
      <c r="W103" s="36">
        <v>9.68</v>
      </c>
      <c r="X103" s="36">
        <v>13.7</v>
      </c>
      <c r="Y103" s="36">
        <v>5.84</v>
      </c>
      <c r="Z103" s="36">
        <v>42.7</v>
      </c>
      <c r="AA103" s="36">
        <v>14.4</v>
      </c>
      <c r="AB103" s="36">
        <v>46</v>
      </c>
    </row>
    <row r="104" spans="1:28" x14ac:dyDescent="0.55000000000000004">
      <c r="A104" s="33">
        <v>21910264001</v>
      </c>
      <c r="B104" s="35" t="s">
        <v>215</v>
      </c>
      <c r="C104" s="34">
        <v>80601</v>
      </c>
      <c r="D104" s="86" t="s">
        <v>306</v>
      </c>
      <c r="E104" s="33">
        <v>288</v>
      </c>
      <c r="F104" s="35" t="s">
        <v>295</v>
      </c>
      <c r="G104" s="35" t="s">
        <v>300</v>
      </c>
      <c r="H104" s="86" t="s">
        <v>307</v>
      </c>
      <c r="I104" s="86">
        <v>25</v>
      </c>
      <c r="J104" s="102">
        <v>41206</v>
      </c>
      <c r="K104" s="102">
        <v>41227</v>
      </c>
      <c r="L104" s="103">
        <v>2</v>
      </c>
      <c r="M104" s="35" t="s">
        <v>360</v>
      </c>
      <c r="N104" s="35" t="s">
        <v>360</v>
      </c>
      <c r="O104" s="35" t="s">
        <v>360</v>
      </c>
      <c r="P104" s="35" t="s">
        <v>360</v>
      </c>
      <c r="Q104" s="11">
        <v>54.4</v>
      </c>
      <c r="R104" s="11">
        <v>289.3</v>
      </c>
      <c r="S104" s="116" t="s">
        <v>412</v>
      </c>
      <c r="T104" s="3" t="s">
        <v>144</v>
      </c>
      <c r="U104" s="36">
        <v>23.5</v>
      </c>
      <c r="V104" s="36">
        <v>18.399999999999999</v>
      </c>
      <c r="W104" s="36">
        <v>17.8</v>
      </c>
      <c r="X104" s="36">
        <v>19.2</v>
      </c>
      <c r="Y104" s="36">
        <v>14.3</v>
      </c>
      <c r="Z104" s="36">
        <v>74.400000000000006</v>
      </c>
      <c r="AA104" s="36">
        <v>30.1</v>
      </c>
      <c r="AB104" s="36">
        <v>56.2</v>
      </c>
    </row>
    <row r="105" spans="1:28" x14ac:dyDescent="0.55000000000000004">
      <c r="A105" s="33">
        <v>21910265101</v>
      </c>
      <c r="B105" s="35" t="s">
        <v>134</v>
      </c>
      <c r="C105" s="34">
        <v>59201</v>
      </c>
      <c r="D105" s="86" t="s">
        <v>306</v>
      </c>
      <c r="E105" s="33">
        <v>546</v>
      </c>
      <c r="F105" s="35" t="s">
        <v>296</v>
      </c>
      <c r="G105" s="35" t="s">
        <v>300</v>
      </c>
      <c r="H105" s="86" t="s">
        <v>307</v>
      </c>
      <c r="I105" s="86">
        <v>250</v>
      </c>
      <c r="J105" s="102">
        <v>41232</v>
      </c>
      <c r="K105" s="102">
        <v>41253</v>
      </c>
      <c r="L105" s="103">
        <v>3</v>
      </c>
      <c r="M105" s="35" t="s">
        <v>360</v>
      </c>
      <c r="N105" s="35" t="s">
        <v>360</v>
      </c>
      <c r="O105" s="35" t="s">
        <v>360</v>
      </c>
      <c r="P105" s="35" t="s">
        <v>360</v>
      </c>
      <c r="Q105" s="11">
        <v>50.5</v>
      </c>
      <c r="R105" s="11">
        <v>303.8</v>
      </c>
      <c r="S105" s="116" t="s">
        <v>414</v>
      </c>
      <c r="T105" s="3" t="s">
        <v>70</v>
      </c>
      <c r="U105" s="36">
        <v>7.58</v>
      </c>
      <c r="V105" s="36">
        <v>9.7799999999999994</v>
      </c>
      <c r="W105" s="36">
        <v>6.24</v>
      </c>
      <c r="X105" s="36">
        <v>11.1</v>
      </c>
      <c r="Y105" s="36">
        <v>5.54</v>
      </c>
      <c r="Z105" s="36">
        <v>50.1</v>
      </c>
      <c r="AA105" s="36">
        <v>20.9</v>
      </c>
      <c r="AB105" s="36">
        <v>59.6</v>
      </c>
    </row>
    <row r="106" spans="1:28" x14ac:dyDescent="0.55000000000000004">
      <c r="A106" s="33">
        <v>21910266701</v>
      </c>
      <c r="B106" s="35" t="s">
        <v>174</v>
      </c>
      <c r="C106" s="34">
        <v>60001</v>
      </c>
      <c r="D106" s="86" t="s">
        <v>306</v>
      </c>
      <c r="E106" s="33">
        <v>895</v>
      </c>
      <c r="F106" s="35" t="s">
        <v>295</v>
      </c>
      <c r="G106" s="35" t="s">
        <v>300</v>
      </c>
      <c r="H106" s="86" t="s">
        <v>307</v>
      </c>
      <c r="I106" s="86">
        <v>250</v>
      </c>
      <c r="J106" s="102">
        <v>41290</v>
      </c>
      <c r="K106" s="102">
        <v>41311</v>
      </c>
      <c r="L106" s="103">
        <v>5</v>
      </c>
      <c r="M106" s="35" t="s">
        <v>360</v>
      </c>
      <c r="N106" s="35" t="s">
        <v>360</v>
      </c>
      <c r="O106" s="35" t="s">
        <v>360</v>
      </c>
      <c r="P106" s="35" t="s">
        <v>360</v>
      </c>
      <c r="Q106" s="11">
        <v>41.5</v>
      </c>
      <c r="R106" s="11">
        <v>312</v>
      </c>
      <c r="S106" s="116" t="s">
        <v>416</v>
      </c>
      <c r="T106" s="3" t="s">
        <v>45</v>
      </c>
      <c r="U106" s="36">
        <v>10.1</v>
      </c>
      <c r="V106" s="36">
        <v>9.34</v>
      </c>
      <c r="W106" s="36">
        <v>9.1199999999999992</v>
      </c>
      <c r="X106" s="36">
        <v>16.100000000000001</v>
      </c>
      <c r="Y106" s="36">
        <v>9.4700000000000006</v>
      </c>
      <c r="Z106" s="36">
        <v>58.7</v>
      </c>
      <c r="AA106" s="36">
        <v>41</v>
      </c>
      <c r="AB106" s="36">
        <v>64.900000000000006</v>
      </c>
    </row>
    <row r="107" spans="1:28" x14ac:dyDescent="0.55000000000000004">
      <c r="A107" s="33">
        <v>21910265501</v>
      </c>
      <c r="B107" s="35" t="s">
        <v>39</v>
      </c>
      <c r="C107" s="34">
        <v>60201</v>
      </c>
      <c r="D107" s="86" t="s">
        <v>306</v>
      </c>
      <c r="E107" s="33">
        <v>909</v>
      </c>
      <c r="F107" s="35" t="s">
        <v>296</v>
      </c>
      <c r="G107" s="35" t="s">
        <v>300</v>
      </c>
      <c r="H107" s="86" t="s">
        <v>307</v>
      </c>
      <c r="I107" s="86">
        <v>250</v>
      </c>
      <c r="J107" s="102">
        <v>41289</v>
      </c>
      <c r="K107" s="102">
        <v>41310</v>
      </c>
      <c r="L107" s="103">
        <v>5</v>
      </c>
      <c r="M107" s="35" t="s">
        <v>360</v>
      </c>
      <c r="N107" s="35" t="s">
        <v>360</v>
      </c>
      <c r="O107" s="35" t="s">
        <v>360</v>
      </c>
      <c r="P107" s="35" t="s">
        <v>360</v>
      </c>
      <c r="Q107" s="11">
        <v>48.8</v>
      </c>
      <c r="R107" s="11">
        <v>293.60000000000002</v>
      </c>
      <c r="S107" s="116" t="s">
        <v>416</v>
      </c>
      <c r="T107" s="3" t="s">
        <v>145</v>
      </c>
      <c r="U107" s="36">
        <v>13.2</v>
      </c>
      <c r="V107" s="36">
        <v>11.6</v>
      </c>
      <c r="W107" s="36">
        <v>11</v>
      </c>
      <c r="X107" s="36">
        <v>16.8</v>
      </c>
      <c r="Y107" s="36">
        <v>11.1</v>
      </c>
      <c r="Z107" s="36">
        <v>65.8</v>
      </c>
      <c r="AA107" s="36">
        <v>42.9</v>
      </c>
      <c r="AB107" s="36">
        <v>61.3</v>
      </c>
    </row>
    <row r="108" spans="1:28" x14ac:dyDescent="0.55000000000000004">
      <c r="A108" s="33">
        <v>21910265301</v>
      </c>
      <c r="B108" s="35" t="s">
        <v>9</v>
      </c>
      <c r="C108" s="34">
        <v>60401</v>
      </c>
      <c r="D108" s="86" t="s">
        <v>306</v>
      </c>
      <c r="E108" s="33">
        <v>894</v>
      </c>
      <c r="F108" s="35" t="s">
        <v>296</v>
      </c>
      <c r="G108" s="35" t="s">
        <v>300</v>
      </c>
      <c r="H108" s="86" t="s">
        <v>307</v>
      </c>
      <c r="I108" s="86">
        <v>250</v>
      </c>
      <c r="J108" s="102">
        <v>41288</v>
      </c>
      <c r="K108" s="102">
        <v>41309</v>
      </c>
      <c r="L108" s="103">
        <v>5</v>
      </c>
      <c r="M108" s="35" t="s">
        <v>360</v>
      </c>
      <c r="N108" s="35" t="s">
        <v>360</v>
      </c>
      <c r="O108" s="35" t="s">
        <v>360</v>
      </c>
      <c r="P108" s="35" t="s">
        <v>360</v>
      </c>
      <c r="Q108" s="11">
        <v>49.4</v>
      </c>
      <c r="R108" s="11">
        <v>281</v>
      </c>
      <c r="S108" s="116" t="s">
        <v>416</v>
      </c>
      <c r="T108" s="3" t="s">
        <v>277</v>
      </c>
      <c r="U108" s="36">
        <v>9.92</v>
      </c>
      <c r="V108" s="36">
        <v>9.16</v>
      </c>
      <c r="W108" s="36">
        <v>6.82</v>
      </c>
      <c r="X108" s="36">
        <v>10.199999999999999</v>
      </c>
      <c r="Y108" s="36">
        <v>5.38</v>
      </c>
      <c r="Z108" s="36">
        <v>52.9</v>
      </c>
      <c r="AA108" s="36">
        <v>23.1</v>
      </c>
      <c r="AB108" s="36">
        <v>54.8</v>
      </c>
    </row>
    <row r="109" spans="1:28" x14ac:dyDescent="0.55000000000000004">
      <c r="A109" s="33">
        <v>21910265201</v>
      </c>
      <c r="B109" s="35" t="s">
        <v>91</v>
      </c>
      <c r="C109" s="34">
        <v>62201</v>
      </c>
      <c r="D109" s="86" t="s">
        <v>306</v>
      </c>
      <c r="E109" s="33">
        <v>771</v>
      </c>
      <c r="F109" s="35" t="s">
        <v>296</v>
      </c>
      <c r="G109" s="35" t="s">
        <v>300</v>
      </c>
      <c r="H109" s="86" t="s">
        <v>307</v>
      </c>
      <c r="I109" s="86">
        <v>250</v>
      </c>
      <c r="J109" s="102">
        <v>41262</v>
      </c>
      <c r="K109" s="102">
        <v>41283</v>
      </c>
      <c r="L109" s="103">
        <v>4</v>
      </c>
      <c r="M109" s="35" t="s">
        <v>360</v>
      </c>
      <c r="N109" s="35" t="s">
        <v>360</v>
      </c>
      <c r="O109" s="35" t="s">
        <v>360</v>
      </c>
      <c r="P109" s="35" t="s">
        <v>360</v>
      </c>
      <c r="Q109" s="11">
        <v>29.3</v>
      </c>
      <c r="R109" s="11">
        <v>173.1</v>
      </c>
      <c r="S109" s="116" t="s">
        <v>415</v>
      </c>
      <c r="T109" s="3" t="s">
        <v>513</v>
      </c>
      <c r="U109" s="36">
        <v>12</v>
      </c>
      <c r="V109" s="36">
        <v>8.7899999999999991</v>
      </c>
      <c r="W109" s="36">
        <v>11.2</v>
      </c>
      <c r="X109" s="36">
        <v>14.8</v>
      </c>
      <c r="Y109" s="36">
        <v>9.2899999999999991</v>
      </c>
      <c r="Z109" s="36">
        <v>63</v>
      </c>
      <c r="AA109" s="36">
        <v>33.799999999999997</v>
      </c>
      <c r="AB109" s="36">
        <v>60.9</v>
      </c>
    </row>
    <row r="110" spans="1:28" x14ac:dyDescent="0.55000000000000004">
      <c r="A110" s="33">
        <v>21910266601</v>
      </c>
      <c r="B110" s="35" t="s">
        <v>41</v>
      </c>
      <c r="C110" s="34">
        <v>62701</v>
      </c>
      <c r="D110" s="86" t="s">
        <v>306</v>
      </c>
      <c r="E110" s="33">
        <v>900</v>
      </c>
      <c r="F110" s="35" t="s">
        <v>295</v>
      </c>
      <c r="G110" s="35" t="s">
        <v>300</v>
      </c>
      <c r="H110" s="86" t="s">
        <v>307</v>
      </c>
      <c r="I110" s="86">
        <v>250</v>
      </c>
      <c r="J110" s="102">
        <v>41289</v>
      </c>
      <c r="K110" s="102">
        <v>41310</v>
      </c>
      <c r="L110" s="103">
        <v>5</v>
      </c>
      <c r="M110" s="35" t="s">
        <v>360</v>
      </c>
      <c r="N110" s="35" t="s">
        <v>360</v>
      </c>
      <c r="O110" s="35" t="s">
        <v>360</v>
      </c>
      <c r="P110" s="35" t="s">
        <v>360</v>
      </c>
      <c r="Q110" s="15">
        <v>47.3</v>
      </c>
      <c r="R110" s="11">
        <v>299.2</v>
      </c>
      <c r="S110" s="116" t="s">
        <v>416</v>
      </c>
      <c r="T110" s="3" t="s">
        <v>33</v>
      </c>
      <c r="U110" s="36">
        <v>7.56</v>
      </c>
      <c r="V110" s="36">
        <v>8.58</v>
      </c>
      <c r="W110" s="36">
        <v>7.03</v>
      </c>
      <c r="X110" s="36">
        <v>15.6</v>
      </c>
      <c r="Y110" s="36">
        <v>8.6999999999999993</v>
      </c>
      <c r="Z110" s="36">
        <v>55.8</v>
      </c>
      <c r="AA110" s="36">
        <v>54.5</v>
      </c>
      <c r="AB110" s="36">
        <v>68.599999999999994</v>
      </c>
    </row>
    <row r="111" spans="1:28" x14ac:dyDescent="0.55000000000000004">
      <c r="A111" s="33">
        <v>21910264901</v>
      </c>
      <c r="B111" s="35" t="s">
        <v>211</v>
      </c>
      <c r="C111" s="34">
        <v>64901</v>
      </c>
      <c r="D111" s="86" t="s">
        <v>306</v>
      </c>
      <c r="E111" s="33">
        <v>62</v>
      </c>
      <c r="F111" s="35" t="s">
        <v>296</v>
      </c>
      <c r="G111" s="35" t="s">
        <v>300</v>
      </c>
      <c r="H111" s="86" t="s">
        <v>307</v>
      </c>
      <c r="I111" s="86">
        <v>250</v>
      </c>
      <c r="J111" s="102">
        <v>41176</v>
      </c>
      <c r="K111" s="102">
        <v>41197</v>
      </c>
      <c r="L111" s="103">
        <v>1</v>
      </c>
      <c r="M111" s="35">
        <v>0</v>
      </c>
      <c r="N111" s="35">
        <v>16</v>
      </c>
      <c r="O111" s="35">
        <v>0</v>
      </c>
      <c r="P111" s="35">
        <v>10</v>
      </c>
      <c r="Q111" s="11">
        <v>47.9</v>
      </c>
      <c r="R111" s="11">
        <v>233.5</v>
      </c>
      <c r="S111" s="116" t="s">
        <v>411</v>
      </c>
      <c r="T111" s="3" t="s">
        <v>142</v>
      </c>
      <c r="U111" s="36">
        <v>33.200000000000003</v>
      </c>
      <c r="V111" s="36">
        <v>8.56</v>
      </c>
      <c r="W111" s="36">
        <v>11</v>
      </c>
      <c r="X111" s="36">
        <v>18.399999999999999</v>
      </c>
      <c r="Y111" s="36">
        <v>8.11</v>
      </c>
      <c r="Z111" s="36">
        <v>44</v>
      </c>
      <c r="AA111" s="36">
        <v>21.2</v>
      </c>
      <c r="AB111" s="36">
        <v>59.2</v>
      </c>
    </row>
    <row r="112" spans="1:28" x14ac:dyDescent="0.55000000000000004">
      <c r="A112" s="33">
        <v>21910265701</v>
      </c>
      <c r="B112" s="35" t="s">
        <v>176</v>
      </c>
      <c r="C112" s="34">
        <v>65301</v>
      </c>
      <c r="D112" s="86" t="s">
        <v>306</v>
      </c>
      <c r="E112" s="33">
        <v>902</v>
      </c>
      <c r="F112" s="35" t="s">
        <v>296</v>
      </c>
      <c r="G112" s="35" t="s">
        <v>300</v>
      </c>
      <c r="H112" s="86" t="s">
        <v>307</v>
      </c>
      <c r="I112" s="86">
        <v>250</v>
      </c>
      <c r="J112" s="102">
        <v>41290</v>
      </c>
      <c r="K112" s="102">
        <v>41311</v>
      </c>
      <c r="L112" s="103">
        <v>5</v>
      </c>
      <c r="M112" s="35" t="s">
        <v>360</v>
      </c>
      <c r="N112" s="35" t="s">
        <v>360</v>
      </c>
      <c r="O112" s="35" t="s">
        <v>360</v>
      </c>
      <c r="P112" s="35" t="s">
        <v>360</v>
      </c>
      <c r="Q112" s="11">
        <v>47.9</v>
      </c>
      <c r="R112" s="11">
        <v>399.6</v>
      </c>
      <c r="S112" s="116" t="s">
        <v>416</v>
      </c>
      <c r="T112" s="3" t="s">
        <v>159</v>
      </c>
      <c r="U112" s="36">
        <v>11.1</v>
      </c>
      <c r="V112" s="36">
        <v>10.7</v>
      </c>
      <c r="W112" s="36">
        <v>10.6</v>
      </c>
      <c r="X112" s="36">
        <v>16.600000000000001</v>
      </c>
      <c r="Y112" s="36">
        <v>10.1</v>
      </c>
      <c r="Z112" s="36">
        <v>60.6</v>
      </c>
      <c r="AA112" s="36">
        <v>35.9</v>
      </c>
      <c r="AB112" s="36">
        <v>63.2</v>
      </c>
    </row>
    <row r="113" spans="1:29" x14ac:dyDescent="0.55000000000000004">
      <c r="A113" s="33">
        <v>21910265901</v>
      </c>
      <c r="B113" s="35" t="s">
        <v>93</v>
      </c>
      <c r="C113" s="34">
        <v>65901</v>
      </c>
      <c r="D113" s="86" t="s">
        <v>306</v>
      </c>
      <c r="E113" s="33">
        <v>57</v>
      </c>
      <c r="F113" s="35" t="s">
        <v>295</v>
      </c>
      <c r="G113" s="35" t="s">
        <v>300</v>
      </c>
      <c r="H113" s="86" t="s">
        <v>307</v>
      </c>
      <c r="I113" s="86">
        <v>250</v>
      </c>
      <c r="J113" s="102">
        <v>41177</v>
      </c>
      <c r="K113" s="102">
        <v>41198</v>
      </c>
      <c r="L113" s="103">
        <v>1</v>
      </c>
      <c r="M113" s="35">
        <v>0</v>
      </c>
      <c r="N113" s="35">
        <v>16</v>
      </c>
      <c r="O113" s="35">
        <v>0</v>
      </c>
      <c r="P113" s="35">
        <v>9</v>
      </c>
      <c r="Q113" s="11">
        <v>41.1</v>
      </c>
      <c r="R113" s="11">
        <v>191.7</v>
      </c>
      <c r="S113" s="116" t="s">
        <v>411</v>
      </c>
      <c r="T113" s="3" t="s">
        <v>55</v>
      </c>
      <c r="U113" s="36">
        <v>44.6</v>
      </c>
      <c r="V113" s="36">
        <v>30.4</v>
      </c>
      <c r="W113" s="36">
        <v>19.100000000000001</v>
      </c>
      <c r="X113" s="36">
        <v>6.75</v>
      </c>
      <c r="Y113" s="36">
        <v>3.01</v>
      </c>
      <c r="Z113" s="36">
        <v>44.6</v>
      </c>
      <c r="AA113" s="36">
        <v>6.15</v>
      </c>
      <c r="AB113" s="36">
        <v>8.3800000000000008</v>
      </c>
    </row>
    <row r="114" spans="1:29" x14ac:dyDescent="0.55000000000000004">
      <c r="A114" s="33">
        <v>21910266301</v>
      </c>
      <c r="B114" s="35" t="s">
        <v>84</v>
      </c>
      <c r="C114" s="34">
        <v>66001</v>
      </c>
      <c r="D114" s="86" t="s">
        <v>306</v>
      </c>
      <c r="E114" s="33">
        <v>542</v>
      </c>
      <c r="F114" s="35" t="s">
        <v>295</v>
      </c>
      <c r="G114" s="35" t="s">
        <v>300</v>
      </c>
      <c r="H114" s="86" t="s">
        <v>307</v>
      </c>
      <c r="I114" s="86">
        <v>250</v>
      </c>
      <c r="J114" s="102">
        <v>41234</v>
      </c>
      <c r="K114" s="102">
        <v>41255</v>
      </c>
      <c r="L114" s="103">
        <v>3</v>
      </c>
      <c r="M114" s="35" t="s">
        <v>360</v>
      </c>
      <c r="N114" s="35" t="s">
        <v>360</v>
      </c>
      <c r="O114" s="35" t="s">
        <v>360</v>
      </c>
      <c r="P114" s="35" t="s">
        <v>360</v>
      </c>
      <c r="Q114" s="11">
        <v>41.1</v>
      </c>
      <c r="R114" s="11">
        <v>175.7</v>
      </c>
      <c r="S114" s="116" t="s">
        <v>414</v>
      </c>
      <c r="T114" s="3" t="s">
        <v>221</v>
      </c>
      <c r="U114" s="36">
        <v>5.68</v>
      </c>
      <c r="V114" s="36">
        <v>8.01</v>
      </c>
      <c r="W114" s="36">
        <v>6.59</v>
      </c>
      <c r="X114" s="36">
        <v>11.5</v>
      </c>
      <c r="Y114" s="36">
        <v>6.23</v>
      </c>
      <c r="Z114" s="36">
        <v>54.3</v>
      </c>
      <c r="AA114" s="36">
        <v>28.9</v>
      </c>
      <c r="AB114" s="36">
        <v>64</v>
      </c>
    </row>
    <row r="115" spans="1:29" x14ac:dyDescent="0.55000000000000004">
      <c r="A115" s="33">
        <v>21910265801</v>
      </c>
      <c r="B115" s="35" t="s">
        <v>11</v>
      </c>
      <c r="C115" s="34">
        <v>66101</v>
      </c>
      <c r="D115" s="86" t="s">
        <v>306</v>
      </c>
      <c r="E115" s="33">
        <v>908</v>
      </c>
      <c r="F115" s="35" t="s">
        <v>296</v>
      </c>
      <c r="G115" s="35" t="s">
        <v>300</v>
      </c>
      <c r="H115" s="86" t="s">
        <v>307</v>
      </c>
      <c r="I115" s="86">
        <v>250</v>
      </c>
      <c r="J115" s="102">
        <v>41291</v>
      </c>
      <c r="K115" s="102">
        <v>41312</v>
      </c>
      <c r="L115" s="103">
        <v>5</v>
      </c>
      <c r="M115" s="35" t="s">
        <v>360</v>
      </c>
      <c r="N115" s="35" t="s">
        <v>360</v>
      </c>
      <c r="O115" s="35" t="s">
        <v>360</v>
      </c>
      <c r="P115" s="35" t="s">
        <v>360</v>
      </c>
      <c r="Q115" s="11">
        <v>52.3</v>
      </c>
      <c r="R115" s="11">
        <v>290.5</v>
      </c>
      <c r="S115" s="116" t="s">
        <v>416</v>
      </c>
      <c r="T115" s="3" t="s">
        <v>149</v>
      </c>
      <c r="U115" s="36">
        <v>13.7</v>
      </c>
      <c r="V115" s="36">
        <v>10.5</v>
      </c>
      <c r="W115" s="36">
        <v>8.74</v>
      </c>
      <c r="X115" s="36">
        <v>12.6</v>
      </c>
      <c r="Y115" s="36">
        <v>7.36</v>
      </c>
      <c r="Z115" s="36">
        <v>58.3</v>
      </c>
      <c r="AA115" s="36">
        <v>26.4</v>
      </c>
      <c r="AB115" s="36">
        <v>57</v>
      </c>
    </row>
    <row r="116" spans="1:29" x14ac:dyDescent="0.55000000000000004">
      <c r="A116" s="33">
        <v>21910265401</v>
      </c>
      <c r="B116" s="35" t="s">
        <v>153</v>
      </c>
      <c r="C116" s="34">
        <v>67801</v>
      </c>
      <c r="D116" s="86" t="s">
        <v>306</v>
      </c>
      <c r="E116" s="33">
        <v>905</v>
      </c>
      <c r="F116" s="35" t="s">
        <v>296</v>
      </c>
      <c r="G116" s="35" t="s">
        <v>300</v>
      </c>
      <c r="H116" s="86" t="s">
        <v>307</v>
      </c>
      <c r="I116" s="86">
        <v>250</v>
      </c>
      <c r="J116" s="102">
        <v>41289</v>
      </c>
      <c r="K116" s="102">
        <v>41310</v>
      </c>
      <c r="L116" s="103">
        <v>5</v>
      </c>
      <c r="M116" s="35" t="s">
        <v>360</v>
      </c>
      <c r="N116" s="35" t="s">
        <v>360</v>
      </c>
      <c r="O116" s="35" t="s">
        <v>360</v>
      </c>
      <c r="P116" s="35" t="s">
        <v>360</v>
      </c>
      <c r="Q116" s="11">
        <v>61.5</v>
      </c>
      <c r="R116" s="11">
        <v>330.7</v>
      </c>
      <c r="S116" s="116" t="s">
        <v>416</v>
      </c>
      <c r="T116" s="3" t="s">
        <v>194</v>
      </c>
      <c r="U116" s="36">
        <v>11.7</v>
      </c>
      <c r="V116" s="36">
        <v>11.5</v>
      </c>
      <c r="W116" s="36">
        <v>11.5</v>
      </c>
      <c r="X116" s="36">
        <v>19.7</v>
      </c>
      <c r="Y116" s="36">
        <v>11.3</v>
      </c>
      <c r="Z116" s="36">
        <v>57.5</v>
      </c>
      <c r="AA116" s="36">
        <v>41.4</v>
      </c>
      <c r="AB116" s="36">
        <v>64.599999999999994</v>
      </c>
    </row>
    <row r="117" spans="1:29" x14ac:dyDescent="0.55000000000000004">
      <c r="A117" s="33">
        <v>21910266201</v>
      </c>
      <c r="B117" s="35" t="s">
        <v>115</v>
      </c>
      <c r="C117" s="34">
        <v>70501</v>
      </c>
      <c r="D117" s="86" t="s">
        <v>306</v>
      </c>
      <c r="E117" s="33">
        <v>539</v>
      </c>
      <c r="F117" s="35" t="s">
        <v>295</v>
      </c>
      <c r="G117" s="35" t="s">
        <v>300</v>
      </c>
      <c r="H117" s="86" t="s">
        <v>307</v>
      </c>
      <c r="I117" s="86">
        <v>250</v>
      </c>
      <c r="J117" s="102">
        <v>41234</v>
      </c>
      <c r="K117" s="102">
        <v>41255</v>
      </c>
      <c r="L117" s="103">
        <v>3</v>
      </c>
      <c r="M117" s="35" t="s">
        <v>360</v>
      </c>
      <c r="N117" s="35" t="s">
        <v>360</v>
      </c>
      <c r="O117" s="35" t="s">
        <v>360</v>
      </c>
      <c r="P117" s="35" t="s">
        <v>360</v>
      </c>
      <c r="Q117" s="11">
        <v>52.4</v>
      </c>
      <c r="R117" s="11">
        <v>293.2</v>
      </c>
      <c r="S117" s="116" t="s">
        <v>414</v>
      </c>
      <c r="T117" s="3" t="s">
        <v>488</v>
      </c>
      <c r="U117" s="36">
        <v>9.84</v>
      </c>
      <c r="V117" s="36">
        <v>7.46</v>
      </c>
      <c r="W117" s="36">
        <v>8.06</v>
      </c>
      <c r="X117" s="36">
        <v>9.9600000000000009</v>
      </c>
      <c r="Y117" s="36">
        <v>4.7300000000000004</v>
      </c>
      <c r="Z117" s="36">
        <v>47.5</v>
      </c>
      <c r="AA117" s="36">
        <v>14</v>
      </c>
      <c r="AB117" s="36">
        <v>48.1</v>
      </c>
    </row>
    <row r="118" spans="1:29" x14ac:dyDescent="0.55000000000000004">
      <c r="A118" s="33">
        <v>21910266401</v>
      </c>
      <c r="B118" s="35" t="s">
        <v>117</v>
      </c>
      <c r="C118" s="34">
        <v>71401</v>
      </c>
      <c r="D118" s="86" t="s">
        <v>306</v>
      </c>
      <c r="E118" s="33">
        <v>780</v>
      </c>
      <c r="F118" s="35" t="s">
        <v>295</v>
      </c>
      <c r="G118" s="35" t="s">
        <v>300</v>
      </c>
      <c r="H118" s="86" t="s">
        <v>307</v>
      </c>
      <c r="I118" s="86">
        <v>250</v>
      </c>
      <c r="J118" s="102">
        <v>41267</v>
      </c>
      <c r="K118" s="102">
        <v>41288</v>
      </c>
      <c r="L118" s="103">
        <v>4</v>
      </c>
      <c r="M118" s="35" t="s">
        <v>360</v>
      </c>
      <c r="N118" s="35" t="s">
        <v>360</v>
      </c>
      <c r="O118" s="35" t="s">
        <v>360</v>
      </c>
      <c r="P118" s="35" t="s">
        <v>360</v>
      </c>
      <c r="Q118" s="11">
        <v>53.4</v>
      </c>
      <c r="R118" s="11">
        <v>257.39999999999998</v>
      </c>
      <c r="S118" s="116" t="s">
        <v>415</v>
      </c>
      <c r="T118" s="3" t="s">
        <v>514</v>
      </c>
      <c r="U118" s="36">
        <v>10.199999999999999</v>
      </c>
      <c r="V118" s="36">
        <v>4.01</v>
      </c>
      <c r="W118" s="36">
        <v>11.7</v>
      </c>
      <c r="X118" s="36">
        <v>22.1</v>
      </c>
      <c r="Y118" s="36">
        <v>10.3</v>
      </c>
      <c r="Z118" s="36">
        <v>46.5</v>
      </c>
      <c r="AA118" s="36">
        <v>63.8</v>
      </c>
      <c r="AB118" s="36">
        <v>69.599999999999994</v>
      </c>
    </row>
    <row r="119" spans="1:29" x14ac:dyDescent="0.55000000000000004">
      <c r="A119" s="33">
        <v>21910265001</v>
      </c>
      <c r="B119" s="35" t="s">
        <v>256</v>
      </c>
      <c r="C119" s="34">
        <v>71701</v>
      </c>
      <c r="D119" s="86" t="s">
        <v>306</v>
      </c>
      <c r="E119" s="33">
        <v>299</v>
      </c>
      <c r="F119" s="35" t="s">
        <v>296</v>
      </c>
      <c r="G119" s="35" t="s">
        <v>300</v>
      </c>
      <c r="H119" s="86" t="s">
        <v>307</v>
      </c>
      <c r="I119" s="86">
        <v>250</v>
      </c>
      <c r="J119" s="102">
        <v>41207</v>
      </c>
      <c r="K119" s="102">
        <v>41228</v>
      </c>
      <c r="L119" s="103">
        <v>2</v>
      </c>
      <c r="M119" s="35" t="s">
        <v>360</v>
      </c>
      <c r="N119" s="35" t="s">
        <v>360</v>
      </c>
      <c r="O119" s="35" t="s">
        <v>360</v>
      </c>
      <c r="P119" s="35" t="s">
        <v>360</v>
      </c>
      <c r="Q119" s="11">
        <v>55.9</v>
      </c>
      <c r="R119" s="11">
        <v>331.8</v>
      </c>
      <c r="S119" s="116" t="s">
        <v>412</v>
      </c>
      <c r="T119" s="3" t="s">
        <v>274</v>
      </c>
      <c r="U119" s="36">
        <v>7.82</v>
      </c>
      <c r="V119" s="36">
        <v>11.3</v>
      </c>
      <c r="W119" s="36">
        <v>8.58</v>
      </c>
      <c r="X119" s="36">
        <v>13.4</v>
      </c>
      <c r="Y119" s="36">
        <v>8.3800000000000008</v>
      </c>
      <c r="Z119" s="36">
        <v>62.5</v>
      </c>
      <c r="AA119" s="36">
        <v>33.1</v>
      </c>
      <c r="AB119" s="36">
        <v>61.2</v>
      </c>
    </row>
    <row r="120" spans="1:29" x14ac:dyDescent="0.55000000000000004">
      <c r="A120" s="33">
        <v>21910266801</v>
      </c>
      <c r="B120" s="35" t="s">
        <v>12</v>
      </c>
      <c r="C120" s="34">
        <v>71801</v>
      </c>
      <c r="D120" s="86" t="s">
        <v>306</v>
      </c>
      <c r="E120" s="33">
        <v>908</v>
      </c>
      <c r="F120" s="35" t="s">
        <v>295</v>
      </c>
      <c r="G120" s="35" t="s">
        <v>300</v>
      </c>
      <c r="H120" s="86" t="s">
        <v>307</v>
      </c>
      <c r="I120" s="86">
        <v>250</v>
      </c>
      <c r="J120" s="102">
        <v>41291</v>
      </c>
      <c r="K120" s="102">
        <v>41312</v>
      </c>
      <c r="L120" s="103">
        <v>5</v>
      </c>
      <c r="M120" s="35" t="s">
        <v>360</v>
      </c>
      <c r="N120" s="35" t="s">
        <v>360</v>
      </c>
      <c r="O120" s="35" t="s">
        <v>360</v>
      </c>
      <c r="P120" s="35" t="s">
        <v>360</v>
      </c>
      <c r="Q120" s="11">
        <v>53.2</v>
      </c>
      <c r="R120" s="11">
        <v>298</v>
      </c>
      <c r="S120" s="116" t="s">
        <v>416</v>
      </c>
      <c r="T120" s="3" t="s">
        <v>150</v>
      </c>
      <c r="U120" s="36">
        <v>9.64</v>
      </c>
      <c r="V120" s="36">
        <v>8.5299999999999994</v>
      </c>
      <c r="W120" s="36">
        <v>7.19</v>
      </c>
      <c r="X120" s="36">
        <v>13.6</v>
      </c>
      <c r="Y120" s="36">
        <v>6.58</v>
      </c>
      <c r="Z120" s="36">
        <v>48.4</v>
      </c>
      <c r="AA120" s="36">
        <v>32.9</v>
      </c>
      <c r="AB120" s="36">
        <v>56.9</v>
      </c>
    </row>
    <row r="121" spans="1:29" x14ac:dyDescent="0.55000000000000004">
      <c r="A121" s="33">
        <v>21910266501</v>
      </c>
      <c r="B121" s="35" t="s">
        <v>29</v>
      </c>
      <c r="C121" s="34">
        <v>73301</v>
      </c>
      <c r="D121" s="86" t="s">
        <v>306</v>
      </c>
      <c r="E121" s="33">
        <v>894</v>
      </c>
      <c r="F121" s="35" t="s">
        <v>295</v>
      </c>
      <c r="G121" s="35" t="s">
        <v>300</v>
      </c>
      <c r="H121" s="86" t="s">
        <v>307</v>
      </c>
      <c r="I121" s="86">
        <v>250</v>
      </c>
      <c r="J121" s="102">
        <v>41288</v>
      </c>
      <c r="K121" s="102">
        <v>41309</v>
      </c>
      <c r="L121" s="103">
        <v>5</v>
      </c>
      <c r="M121" s="35" t="s">
        <v>360</v>
      </c>
      <c r="N121" s="35" t="s">
        <v>360</v>
      </c>
      <c r="O121" s="35" t="s">
        <v>360</v>
      </c>
      <c r="P121" s="35" t="s">
        <v>360</v>
      </c>
      <c r="Q121" s="11">
        <v>47.4</v>
      </c>
      <c r="R121" s="11">
        <v>269</v>
      </c>
      <c r="S121" s="116" t="s">
        <v>416</v>
      </c>
      <c r="T121" s="3" t="s">
        <v>222</v>
      </c>
      <c r="U121" s="36">
        <v>10.8</v>
      </c>
      <c r="V121" s="36">
        <v>10</v>
      </c>
      <c r="W121" s="36">
        <v>8.25</v>
      </c>
      <c r="X121" s="36">
        <v>11.7</v>
      </c>
      <c r="Y121" s="36">
        <v>7.43</v>
      </c>
      <c r="Z121" s="36">
        <v>63.6</v>
      </c>
      <c r="AA121" s="36">
        <v>29.2</v>
      </c>
      <c r="AB121" s="36">
        <v>61.5</v>
      </c>
    </row>
    <row r="122" spans="1:29" x14ac:dyDescent="0.55000000000000004">
      <c r="A122" s="33">
        <v>21910266001</v>
      </c>
      <c r="B122" s="35" t="s">
        <v>258</v>
      </c>
      <c r="C122" s="34">
        <v>73701</v>
      </c>
      <c r="D122" s="86" t="s">
        <v>306</v>
      </c>
      <c r="E122" s="33">
        <v>305</v>
      </c>
      <c r="F122" s="35" t="s">
        <v>295</v>
      </c>
      <c r="G122" s="35" t="s">
        <v>300</v>
      </c>
      <c r="H122" s="86" t="s">
        <v>307</v>
      </c>
      <c r="I122" s="86">
        <v>250</v>
      </c>
      <c r="J122" s="102">
        <v>41207</v>
      </c>
      <c r="K122" s="102">
        <v>41228</v>
      </c>
      <c r="L122" s="103">
        <v>2</v>
      </c>
      <c r="M122" s="35" t="s">
        <v>360</v>
      </c>
      <c r="N122" s="35" t="s">
        <v>360</v>
      </c>
      <c r="O122" s="35" t="s">
        <v>360</v>
      </c>
      <c r="P122" s="35" t="s">
        <v>360</v>
      </c>
      <c r="Q122" s="9">
        <v>48.4</v>
      </c>
      <c r="R122" s="11">
        <v>209.5</v>
      </c>
      <c r="S122" s="116" t="s">
        <v>412</v>
      </c>
      <c r="T122" s="3" t="s">
        <v>276</v>
      </c>
      <c r="U122" s="36">
        <v>13.1</v>
      </c>
      <c r="V122" s="36">
        <v>11.8</v>
      </c>
      <c r="W122" s="36">
        <v>11.6</v>
      </c>
      <c r="X122" s="36">
        <v>16.600000000000001</v>
      </c>
      <c r="Y122" s="36">
        <v>9.44</v>
      </c>
      <c r="Z122" s="36">
        <v>56.9</v>
      </c>
      <c r="AA122" s="36">
        <v>34.4</v>
      </c>
      <c r="AB122" s="36">
        <v>51</v>
      </c>
    </row>
    <row r="123" spans="1:29" x14ac:dyDescent="0.55000000000000004">
      <c r="A123" s="33">
        <v>21910266101</v>
      </c>
      <c r="B123" s="35" t="s">
        <v>104</v>
      </c>
      <c r="C123" s="34">
        <v>81801</v>
      </c>
      <c r="D123" s="86" t="s">
        <v>306</v>
      </c>
      <c r="E123" s="33">
        <v>534</v>
      </c>
      <c r="F123" s="35" t="s">
        <v>295</v>
      </c>
      <c r="G123" s="35" t="s">
        <v>300</v>
      </c>
      <c r="H123" s="86" t="s">
        <v>307</v>
      </c>
      <c r="I123" s="86">
        <v>250</v>
      </c>
      <c r="J123" s="102">
        <v>41233</v>
      </c>
      <c r="K123" s="102">
        <v>41254</v>
      </c>
      <c r="L123" s="103">
        <v>3</v>
      </c>
      <c r="M123" s="35" t="s">
        <v>360</v>
      </c>
      <c r="N123" s="35" t="s">
        <v>360</v>
      </c>
      <c r="O123" s="35" t="s">
        <v>360</v>
      </c>
      <c r="P123" s="35" t="s">
        <v>360</v>
      </c>
      <c r="Q123" s="11">
        <v>53.3</v>
      </c>
      <c r="R123" s="11">
        <v>325.10000000000002</v>
      </c>
      <c r="S123" s="116" t="s">
        <v>414</v>
      </c>
      <c r="T123" s="3" t="s">
        <v>239</v>
      </c>
      <c r="U123" s="36">
        <v>11.8</v>
      </c>
      <c r="V123" s="36">
        <v>10</v>
      </c>
      <c r="W123" s="36">
        <v>9.31</v>
      </c>
      <c r="X123" s="36">
        <v>13.8</v>
      </c>
      <c r="Y123" s="36">
        <v>6.64</v>
      </c>
      <c r="Z123" s="36">
        <v>48</v>
      </c>
      <c r="AA123" s="36">
        <v>24.6</v>
      </c>
      <c r="AB123" s="36">
        <v>49.9</v>
      </c>
    </row>
    <row r="124" spans="1:29" x14ac:dyDescent="0.55000000000000004">
      <c r="A124" s="27">
        <v>21910268101</v>
      </c>
      <c r="B124" s="12" t="s">
        <v>301</v>
      </c>
      <c r="C124" s="27">
        <v>59901</v>
      </c>
      <c r="D124" s="78" t="s">
        <v>306</v>
      </c>
      <c r="E124" s="18">
        <v>313</v>
      </c>
      <c r="F124" s="28" t="s">
        <v>295</v>
      </c>
      <c r="G124" s="35" t="s">
        <v>300</v>
      </c>
      <c r="H124" s="86" t="s">
        <v>307</v>
      </c>
      <c r="I124" s="78">
        <v>2500</v>
      </c>
      <c r="J124" s="102">
        <v>41208</v>
      </c>
      <c r="K124" s="102">
        <v>41229</v>
      </c>
      <c r="L124" s="103">
        <v>2</v>
      </c>
      <c r="M124" s="19" t="s">
        <v>360</v>
      </c>
      <c r="N124" s="19" t="s">
        <v>360</v>
      </c>
      <c r="O124" s="19" t="s">
        <v>360</v>
      </c>
      <c r="P124" s="19" t="s">
        <v>360</v>
      </c>
      <c r="Q124" s="28">
        <v>49.2</v>
      </c>
      <c r="R124" s="29">
        <v>256.5</v>
      </c>
      <c r="S124" s="116" t="s">
        <v>301</v>
      </c>
      <c r="T124" s="12" t="s">
        <v>301</v>
      </c>
      <c r="U124" s="12" t="s">
        <v>301</v>
      </c>
      <c r="V124" s="12" t="s">
        <v>301</v>
      </c>
      <c r="W124" s="12" t="s">
        <v>301</v>
      </c>
      <c r="X124" s="12" t="s">
        <v>301</v>
      </c>
      <c r="Y124" s="12" t="s">
        <v>301</v>
      </c>
      <c r="Z124" s="12" t="s">
        <v>301</v>
      </c>
      <c r="AA124" s="12" t="s">
        <v>301</v>
      </c>
      <c r="AB124" s="12" t="s">
        <v>301</v>
      </c>
      <c r="AC124" s="9" t="s">
        <v>299</v>
      </c>
    </row>
    <row r="125" spans="1:29" x14ac:dyDescent="0.55000000000000004">
      <c r="A125" s="33">
        <v>21910267801</v>
      </c>
      <c r="B125" s="35" t="s">
        <v>175</v>
      </c>
      <c r="C125" s="34">
        <v>61101</v>
      </c>
      <c r="D125" s="86" t="s">
        <v>306</v>
      </c>
      <c r="E125" s="33">
        <v>920</v>
      </c>
      <c r="F125" s="35" t="s">
        <v>296</v>
      </c>
      <c r="G125" s="35" t="s">
        <v>300</v>
      </c>
      <c r="H125" s="86" t="s">
        <v>307</v>
      </c>
      <c r="I125" s="86">
        <v>2500</v>
      </c>
      <c r="J125" s="102">
        <v>41290</v>
      </c>
      <c r="K125" s="102">
        <v>41311</v>
      </c>
      <c r="L125" s="103">
        <v>5</v>
      </c>
      <c r="M125" s="35" t="s">
        <v>360</v>
      </c>
      <c r="N125" s="35" t="s">
        <v>360</v>
      </c>
      <c r="O125" s="35" t="s">
        <v>360</v>
      </c>
      <c r="P125" s="35" t="s">
        <v>360</v>
      </c>
      <c r="Q125" s="11">
        <v>52.1</v>
      </c>
      <c r="R125" s="11">
        <v>364.4</v>
      </c>
      <c r="S125" s="116" t="s">
        <v>416</v>
      </c>
      <c r="T125" s="3" t="s">
        <v>148</v>
      </c>
      <c r="U125" s="36">
        <v>11.9</v>
      </c>
      <c r="V125" s="36">
        <v>9.42</v>
      </c>
      <c r="W125" s="36">
        <v>9.42</v>
      </c>
      <c r="X125" s="36">
        <v>12.8</v>
      </c>
      <c r="Y125" s="36">
        <v>7.35</v>
      </c>
      <c r="Z125" s="36">
        <v>57.6</v>
      </c>
      <c r="AA125" s="36">
        <v>20.7</v>
      </c>
      <c r="AB125" s="36">
        <v>60</v>
      </c>
    </row>
    <row r="126" spans="1:29" x14ac:dyDescent="0.55000000000000004">
      <c r="A126" s="33">
        <v>21910267401</v>
      </c>
      <c r="B126" s="35" t="s">
        <v>170</v>
      </c>
      <c r="C126" s="34">
        <v>61401</v>
      </c>
      <c r="D126" s="86" t="s">
        <v>306</v>
      </c>
      <c r="E126" s="33">
        <v>557</v>
      </c>
      <c r="F126" s="35" t="s">
        <v>296</v>
      </c>
      <c r="G126" s="35" t="s">
        <v>300</v>
      </c>
      <c r="H126" s="86" t="s">
        <v>307</v>
      </c>
      <c r="I126" s="86">
        <v>2500</v>
      </c>
      <c r="J126" s="102">
        <v>41235</v>
      </c>
      <c r="K126" s="102">
        <v>41256</v>
      </c>
      <c r="L126" s="103">
        <v>3</v>
      </c>
      <c r="M126" s="35" t="s">
        <v>360</v>
      </c>
      <c r="N126" s="35" t="s">
        <v>360</v>
      </c>
      <c r="O126" s="35" t="s">
        <v>360</v>
      </c>
      <c r="P126" s="35" t="s">
        <v>360</v>
      </c>
      <c r="Q126" s="11">
        <v>67.599999999999994</v>
      </c>
      <c r="R126" s="11">
        <v>344.3</v>
      </c>
      <c r="S126" s="116" t="s">
        <v>414</v>
      </c>
      <c r="T126" s="3" t="s">
        <v>489</v>
      </c>
      <c r="U126" s="36">
        <v>12.3</v>
      </c>
      <c r="V126" s="36">
        <v>13.7</v>
      </c>
      <c r="W126" s="36">
        <v>11.4</v>
      </c>
      <c r="X126" s="36">
        <v>15.9</v>
      </c>
      <c r="Y126" s="36">
        <v>7.37</v>
      </c>
      <c r="Z126" s="36">
        <v>46.3</v>
      </c>
      <c r="AA126" s="36">
        <v>19.5</v>
      </c>
      <c r="AB126" s="36">
        <v>44.4</v>
      </c>
    </row>
    <row r="127" spans="1:29" x14ac:dyDescent="0.55000000000000004">
      <c r="A127" s="33">
        <v>21910268001</v>
      </c>
      <c r="B127" s="35" t="s">
        <v>261</v>
      </c>
      <c r="C127" s="34">
        <v>62101</v>
      </c>
      <c r="D127" s="86" t="s">
        <v>306</v>
      </c>
      <c r="E127" s="33">
        <v>558</v>
      </c>
      <c r="F127" s="35" t="s">
        <v>295</v>
      </c>
      <c r="G127" s="35" t="s">
        <v>300</v>
      </c>
      <c r="H127" s="86" t="s">
        <v>307</v>
      </c>
      <c r="I127" s="86">
        <v>2500</v>
      </c>
      <c r="J127" s="102">
        <v>41232</v>
      </c>
      <c r="K127" s="102">
        <v>41253</v>
      </c>
      <c r="L127" s="103">
        <v>3</v>
      </c>
      <c r="M127" s="35" t="s">
        <v>360</v>
      </c>
      <c r="N127" s="35" t="s">
        <v>360</v>
      </c>
      <c r="O127" s="35" t="s">
        <v>360</v>
      </c>
      <c r="P127" s="35" t="s">
        <v>360</v>
      </c>
      <c r="Q127" s="9">
        <v>42.8</v>
      </c>
      <c r="R127" s="11">
        <v>239.6</v>
      </c>
      <c r="S127" s="116" t="s">
        <v>414</v>
      </c>
      <c r="T127" s="3" t="s">
        <v>87</v>
      </c>
      <c r="U127" s="36">
        <v>8.5399999999999991</v>
      </c>
      <c r="V127" s="36">
        <v>7.67</v>
      </c>
      <c r="W127" s="36">
        <v>6.92</v>
      </c>
      <c r="X127" s="36">
        <v>13</v>
      </c>
      <c r="Y127" s="36">
        <v>5.58</v>
      </c>
      <c r="Z127" s="36">
        <v>43</v>
      </c>
      <c r="AA127" s="36">
        <v>23.4</v>
      </c>
      <c r="AB127" s="36">
        <v>59.2</v>
      </c>
    </row>
    <row r="128" spans="1:29" x14ac:dyDescent="0.55000000000000004">
      <c r="A128" s="33">
        <v>21910267501</v>
      </c>
      <c r="B128" s="35" t="s">
        <v>92</v>
      </c>
      <c r="C128" s="34">
        <v>62801</v>
      </c>
      <c r="D128" s="86" t="s">
        <v>306</v>
      </c>
      <c r="E128" s="33">
        <v>798</v>
      </c>
      <c r="F128" s="35" t="s">
        <v>296</v>
      </c>
      <c r="G128" s="35" t="s">
        <v>300</v>
      </c>
      <c r="H128" s="86" t="s">
        <v>307</v>
      </c>
      <c r="I128" s="86">
        <v>2500</v>
      </c>
      <c r="J128" s="102">
        <v>41262</v>
      </c>
      <c r="K128" s="102">
        <v>41283</v>
      </c>
      <c r="L128" s="103">
        <v>4</v>
      </c>
      <c r="M128" s="35" t="s">
        <v>360</v>
      </c>
      <c r="N128" s="35" t="s">
        <v>360</v>
      </c>
      <c r="O128" s="35" t="s">
        <v>360</v>
      </c>
      <c r="P128" s="35" t="s">
        <v>360</v>
      </c>
      <c r="Q128" s="11">
        <v>50.1</v>
      </c>
      <c r="R128" s="11">
        <v>239.4</v>
      </c>
      <c r="S128" s="116" t="s">
        <v>415</v>
      </c>
      <c r="T128" s="3" t="s">
        <v>515</v>
      </c>
      <c r="U128" s="36">
        <v>10.4</v>
      </c>
      <c r="V128" s="36">
        <v>7.54</v>
      </c>
      <c r="W128" s="36">
        <v>9.19</v>
      </c>
      <c r="X128" s="36">
        <v>17.100000000000001</v>
      </c>
      <c r="Y128" s="36">
        <v>8.6300000000000008</v>
      </c>
      <c r="Z128" s="36">
        <v>50.5</v>
      </c>
      <c r="AA128" s="36">
        <v>56.7</v>
      </c>
      <c r="AB128" s="36">
        <v>58.2</v>
      </c>
    </row>
    <row r="129" spans="1:29" x14ac:dyDescent="0.55000000000000004">
      <c r="A129" s="33">
        <v>21910268501</v>
      </c>
      <c r="B129" s="35" t="s">
        <v>172</v>
      </c>
      <c r="C129" s="34">
        <v>63301</v>
      </c>
      <c r="D129" s="86" t="s">
        <v>306</v>
      </c>
      <c r="E129" s="33">
        <v>557</v>
      </c>
      <c r="F129" s="35" t="s">
        <v>295</v>
      </c>
      <c r="G129" s="35" t="s">
        <v>300</v>
      </c>
      <c r="H129" s="86" t="s">
        <v>307</v>
      </c>
      <c r="I129" s="86">
        <v>2500</v>
      </c>
      <c r="J129" s="102">
        <v>41235</v>
      </c>
      <c r="K129" s="102">
        <v>41256</v>
      </c>
      <c r="L129" s="103">
        <v>3</v>
      </c>
      <c r="M129" s="35" t="s">
        <v>360</v>
      </c>
      <c r="N129" s="35" t="s">
        <v>360</v>
      </c>
      <c r="O129" s="35" t="s">
        <v>360</v>
      </c>
      <c r="P129" s="35" t="s">
        <v>360</v>
      </c>
      <c r="Q129" s="11">
        <v>62.1</v>
      </c>
      <c r="R129" s="11">
        <v>308</v>
      </c>
      <c r="S129" s="116" t="s">
        <v>414</v>
      </c>
      <c r="T129" s="3" t="s">
        <v>490</v>
      </c>
      <c r="U129" s="36">
        <v>15.9</v>
      </c>
      <c r="V129" s="36">
        <v>19.899999999999999</v>
      </c>
      <c r="W129" s="36">
        <v>14.7</v>
      </c>
      <c r="X129" s="36">
        <v>15.5</v>
      </c>
      <c r="Y129" s="36">
        <v>9.31</v>
      </c>
      <c r="Z129" s="36">
        <v>59.9</v>
      </c>
      <c r="AA129" s="36">
        <v>19.7</v>
      </c>
      <c r="AB129" s="36">
        <v>40.4</v>
      </c>
    </row>
    <row r="130" spans="1:29" x14ac:dyDescent="0.55000000000000004">
      <c r="A130" s="33">
        <v>21910267701</v>
      </c>
      <c r="B130" s="35" t="s">
        <v>43</v>
      </c>
      <c r="C130" s="34">
        <v>64501</v>
      </c>
      <c r="D130" s="86" t="s">
        <v>306</v>
      </c>
      <c r="E130" s="33">
        <v>921</v>
      </c>
      <c r="F130" s="35" t="s">
        <v>296</v>
      </c>
      <c r="G130" s="35" t="s">
        <v>300</v>
      </c>
      <c r="H130" s="86" t="s">
        <v>307</v>
      </c>
      <c r="I130" s="86">
        <v>2500</v>
      </c>
      <c r="J130" s="102">
        <v>41289</v>
      </c>
      <c r="K130" s="102">
        <v>41310</v>
      </c>
      <c r="L130" s="103">
        <v>5</v>
      </c>
      <c r="M130" s="35" t="s">
        <v>360</v>
      </c>
      <c r="N130" s="35" t="s">
        <v>360</v>
      </c>
      <c r="O130" s="35" t="s">
        <v>360</v>
      </c>
      <c r="P130" s="35" t="s">
        <v>360</v>
      </c>
      <c r="Q130" s="11">
        <v>53.4</v>
      </c>
      <c r="R130" s="11">
        <v>261.89999999999998</v>
      </c>
      <c r="S130" s="116" t="s">
        <v>416</v>
      </c>
      <c r="T130" s="3" t="s">
        <v>191</v>
      </c>
      <c r="U130" s="36">
        <v>9.9</v>
      </c>
      <c r="V130" s="36">
        <v>9.6999999999999993</v>
      </c>
      <c r="W130" s="36">
        <v>8.5</v>
      </c>
      <c r="X130" s="36">
        <v>16.5</v>
      </c>
      <c r="Y130" s="36">
        <v>9.23</v>
      </c>
      <c r="Z130" s="36">
        <v>55.9</v>
      </c>
      <c r="AA130" s="36">
        <v>46.7</v>
      </c>
      <c r="AB130" s="36">
        <v>64.099999999999994</v>
      </c>
    </row>
    <row r="131" spans="1:29" x14ac:dyDescent="0.55000000000000004">
      <c r="A131" s="33">
        <v>21910266901</v>
      </c>
      <c r="B131" s="38" t="s">
        <v>252</v>
      </c>
      <c r="C131" s="37">
        <v>66901</v>
      </c>
      <c r="D131" s="86" t="s">
        <v>306</v>
      </c>
      <c r="E131" s="33">
        <v>74</v>
      </c>
      <c r="F131" s="35" t="s">
        <v>296</v>
      </c>
      <c r="G131" s="35" t="s">
        <v>300</v>
      </c>
      <c r="H131" s="86" t="s">
        <v>307</v>
      </c>
      <c r="I131" s="86">
        <v>2500</v>
      </c>
      <c r="J131" s="102">
        <v>41179</v>
      </c>
      <c r="K131" s="102">
        <v>41200</v>
      </c>
      <c r="L131" s="103">
        <v>1</v>
      </c>
      <c r="M131" s="38">
        <v>0</v>
      </c>
      <c r="N131" s="38">
        <v>14</v>
      </c>
      <c r="O131" s="38">
        <v>0</v>
      </c>
      <c r="P131" s="38">
        <v>7</v>
      </c>
      <c r="Q131" s="15">
        <v>53.5</v>
      </c>
      <c r="R131" s="11">
        <v>223.7</v>
      </c>
      <c r="S131" s="116" t="s">
        <v>411</v>
      </c>
      <c r="T131" s="3" t="s">
        <v>271</v>
      </c>
      <c r="U131" s="36">
        <v>27.4</v>
      </c>
      <c r="V131" s="36">
        <v>5.38</v>
      </c>
      <c r="W131" s="36">
        <v>2.61</v>
      </c>
      <c r="X131" s="36">
        <v>6.3</v>
      </c>
      <c r="Y131" s="36">
        <v>3.25</v>
      </c>
      <c r="Z131" s="36">
        <v>51.6</v>
      </c>
      <c r="AA131" s="36">
        <v>52.1</v>
      </c>
      <c r="AB131" s="36">
        <v>82.1</v>
      </c>
    </row>
    <row r="132" spans="1:29" x14ac:dyDescent="0.55000000000000004">
      <c r="A132" s="33">
        <v>21910267001</v>
      </c>
      <c r="B132" s="35" t="s">
        <v>251</v>
      </c>
      <c r="C132" s="34">
        <v>67001</v>
      </c>
      <c r="D132" s="86" t="s">
        <v>306</v>
      </c>
      <c r="E132" s="33">
        <v>65</v>
      </c>
      <c r="F132" s="35" t="s">
        <v>296</v>
      </c>
      <c r="G132" s="35" t="s">
        <v>300</v>
      </c>
      <c r="H132" s="86" t="s">
        <v>307</v>
      </c>
      <c r="I132" s="86">
        <v>2500</v>
      </c>
      <c r="J132" s="102">
        <v>41180</v>
      </c>
      <c r="K132" s="102">
        <v>41201</v>
      </c>
      <c r="L132" s="103">
        <v>1</v>
      </c>
      <c r="M132" s="35">
        <v>0</v>
      </c>
      <c r="N132" s="35">
        <v>13</v>
      </c>
      <c r="O132" s="35">
        <v>0</v>
      </c>
      <c r="P132" s="35">
        <v>6</v>
      </c>
      <c r="Q132" s="11">
        <v>56.8</v>
      </c>
      <c r="R132" s="11">
        <v>285.8</v>
      </c>
      <c r="S132" s="116" t="s">
        <v>411</v>
      </c>
      <c r="T132" s="3" t="s">
        <v>22</v>
      </c>
      <c r="U132" s="36">
        <v>16.899999999999999</v>
      </c>
      <c r="V132" s="36">
        <v>5.77</v>
      </c>
      <c r="W132" s="36">
        <v>3.29</v>
      </c>
      <c r="X132" s="36">
        <v>5.44</v>
      </c>
      <c r="Y132" s="36">
        <v>2.54</v>
      </c>
      <c r="Z132" s="36">
        <v>46.6</v>
      </c>
      <c r="AA132" s="36">
        <v>35.299999999999997</v>
      </c>
      <c r="AB132" s="36">
        <v>40.4</v>
      </c>
    </row>
    <row r="133" spans="1:29" x14ac:dyDescent="0.55000000000000004">
      <c r="A133" s="27">
        <v>21910267301</v>
      </c>
      <c r="B133" s="12" t="s">
        <v>301</v>
      </c>
      <c r="C133" s="27">
        <v>67401</v>
      </c>
      <c r="D133" s="78" t="s">
        <v>306</v>
      </c>
      <c r="E133" s="18">
        <v>313</v>
      </c>
      <c r="F133" s="28" t="s">
        <v>296</v>
      </c>
      <c r="G133" s="35" t="s">
        <v>300</v>
      </c>
      <c r="H133" s="86" t="s">
        <v>307</v>
      </c>
      <c r="I133" s="78">
        <v>2500</v>
      </c>
      <c r="J133" s="102">
        <v>41208</v>
      </c>
      <c r="K133" s="102">
        <v>41229</v>
      </c>
      <c r="L133" s="103">
        <v>2</v>
      </c>
      <c r="M133" s="19" t="s">
        <v>360</v>
      </c>
      <c r="N133" s="19" t="s">
        <v>360</v>
      </c>
      <c r="O133" s="19" t="s">
        <v>360</v>
      </c>
      <c r="P133" s="19" t="s">
        <v>360</v>
      </c>
      <c r="Q133" s="28">
        <v>51.8</v>
      </c>
      <c r="R133" s="29">
        <v>212.4</v>
      </c>
      <c r="S133" s="116" t="s">
        <v>301</v>
      </c>
      <c r="T133" s="12" t="s">
        <v>301</v>
      </c>
      <c r="U133" s="12" t="s">
        <v>301</v>
      </c>
      <c r="V133" s="12" t="s">
        <v>301</v>
      </c>
      <c r="W133" s="12" t="s">
        <v>301</v>
      </c>
      <c r="X133" s="12" t="s">
        <v>301</v>
      </c>
      <c r="Y133" s="12" t="s">
        <v>301</v>
      </c>
      <c r="Z133" s="12" t="s">
        <v>301</v>
      </c>
      <c r="AA133" s="12" t="s">
        <v>301</v>
      </c>
      <c r="AB133" s="12" t="s">
        <v>301</v>
      </c>
      <c r="AC133" s="9" t="s">
        <v>299</v>
      </c>
    </row>
    <row r="134" spans="1:29" x14ac:dyDescent="0.55000000000000004">
      <c r="A134" s="33">
        <v>21910268601</v>
      </c>
      <c r="B134" s="35" t="s">
        <v>224</v>
      </c>
      <c r="C134" s="34">
        <v>67701</v>
      </c>
      <c r="D134" s="86" t="s">
        <v>306</v>
      </c>
      <c r="E134" s="33">
        <v>796</v>
      </c>
      <c r="F134" s="35" t="s">
        <v>295</v>
      </c>
      <c r="G134" s="35" t="s">
        <v>300</v>
      </c>
      <c r="H134" s="86" t="s">
        <v>307</v>
      </c>
      <c r="I134" s="86">
        <v>2500</v>
      </c>
      <c r="J134" s="102">
        <v>41262</v>
      </c>
      <c r="K134" s="102">
        <v>41283</v>
      </c>
      <c r="L134" s="103">
        <v>4</v>
      </c>
      <c r="M134" s="35" t="s">
        <v>360</v>
      </c>
      <c r="N134" s="35" t="s">
        <v>360</v>
      </c>
      <c r="O134" s="35" t="s">
        <v>360</v>
      </c>
      <c r="P134" s="35" t="s">
        <v>360</v>
      </c>
      <c r="Q134" s="11">
        <v>56.3</v>
      </c>
      <c r="R134" s="11">
        <v>342.9</v>
      </c>
      <c r="S134" s="116" t="s">
        <v>415</v>
      </c>
      <c r="T134" s="3" t="s">
        <v>516</v>
      </c>
      <c r="U134" s="36">
        <v>11.2</v>
      </c>
      <c r="V134" s="36">
        <v>9.99</v>
      </c>
      <c r="W134" s="36">
        <v>9.06</v>
      </c>
      <c r="X134" s="36">
        <v>13</v>
      </c>
      <c r="Y134" s="36">
        <v>7.97</v>
      </c>
      <c r="Z134" s="36">
        <v>61.5</v>
      </c>
      <c r="AA134" s="36">
        <v>36.4</v>
      </c>
      <c r="AB134" s="36">
        <v>52.6</v>
      </c>
    </row>
    <row r="135" spans="1:29" x14ac:dyDescent="0.55000000000000004">
      <c r="A135" s="33">
        <v>21910267901</v>
      </c>
      <c r="B135" s="35" t="s">
        <v>212</v>
      </c>
      <c r="C135" s="34">
        <v>67901</v>
      </c>
      <c r="D135" s="86" t="s">
        <v>306</v>
      </c>
      <c r="E135" s="33">
        <v>75</v>
      </c>
      <c r="F135" s="35" t="s">
        <v>295</v>
      </c>
      <c r="G135" s="35" t="s">
        <v>300</v>
      </c>
      <c r="H135" s="86" t="s">
        <v>307</v>
      </c>
      <c r="I135" s="86">
        <v>2500</v>
      </c>
      <c r="J135" s="102">
        <v>41176</v>
      </c>
      <c r="K135" s="102">
        <v>41197</v>
      </c>
      <c r="L135" s="103">
        <v>1</v>
      </c>
      <c r="M135" s="35">
        <v>0</v>
      </c>
      <c r="N135" s="35">
        <v>16</v>
      </c>
      <c r="O135" s="35">
        <v>0</v>
      </c>
      <c r="P135" s="35">
        <v>10</v>
      </c>
      <c r="Q135" s="11">
        <v>48.2</v>
      </c>
      <c r="R135" s="11">
        <v>215</v>
      </c>
      <c r="S135" s="116" t="s">
        <v>411</v>
      </c>
      <c r="T135" s="3" t="s">
        <v>143</v>
      </c>
      <c r="U135" s="36">
        <v>48.1</v>
      </c>
      <c r="V135" s="36">
        <v>12.5</v>
      </c>
      <c r="W135" s="36">
        <v>22</v>
      </c>
      <c r="X135" s="36">
        <v>19.7</v>
      </c>
      <c r="Y135" s="36">
        <v>11.1</v>
      </c>
      <c r="Z135" s="36">
        <v>56.3</v>
      </c>
      <c r="AA135" s="36">
        <v>17.5</v>
      </c>
      <c r="AB135" s="36">
        <v>41.4</v>
      </c>
    </row>
    <row r="136" spans="1:29" x14ac:dyDescent="0.55000000000000004">
      <c r="A136" s="33">
        <v>21910268301</v>
      </c>
      <c r="B136" s="35" t="s">
        <v>112</v>
      </c>
      <c r="C136" s="34">
        <v>68801</v>
      </c>
      <c r="D136" s="86" t="s">
        <v>306</v>
      </c>
      <c r="E136" s="33">
        <v>565</v>
      </c>
      <c r="F136" s="35" t="s">
        <v>295</v>
      </c>
      <c r="G136" s="35" t="s">
        <v>300</v>
      </c>
      <c r="H136" s="86" t="s">
        <v>307</v>
      </c>
      <c r="I136" s="86">
        <v>2500</v>
      </c>
      <c r="J136" s="102">
        <v>41234</v>
      </c>
      <c r="K136" s="102">
        <v>41255</v>
      </c>
      <c r="L136" s="103">
        <v>3</v>
      </c>
      <c r="M136" s="35" t="s">
        <v>360</v>
      </c>
      <c r="N136" s="35" t="s">
        <v>360</v>
      </c>
      <c r="O136" s="35" t="s">
        <v>360</v>
      </c>
      <c r="P136" s="35" t="s">
        <v>360</v>
      </c>
      <c r="Q136" s="11">
        <v>46.4</v>
      </c>
      <c r="R136" s="11">
        <v>276.2</v>
      </c>
      <c r="S136" s="116" t="s">
        <v>414</v>
      </c>
      <c r="T136" s="3" t="s">
        <v>76</v>
      </c>
      <c r="U136" s="36">
        <v>5.07</v>
      </c>
      <c r="V136" s="36">
        <v>5.49</v>
      </c>
      <c r="W136" s="36">
        <v>5.47</v>
      </c>
      <c r="X136" s="36">
        <v>8.59</v>
      </c>
      <c r="Y136" s="36">
        <v>3.73</v>
      </c>
      <c r="Z136" s="36">
        <v>43.4</v>
      </c>
      <c r="AA136" s="36">
        <v>15</v>
      </c>
      <c r="AB136" s="36">
        <v>55.1</v>
      </c>
    </row>
    <row r="137" spans="1:29" x14ac:dyDescent="0.55000000000000004">
      <c r="A137" s="33">
        <v>21910267201</v>
      </c>
      <c r="B137" s="35" t="s">
        <v>254</v>
      </c>
      <c r="C137" s="34">
        <v>69601</v>
      </c>
      <c r="D137" s="86" t="s">
        <v>306</v>
      </c>
      <c r="E137" s="33">
        <v>316</v>
      </c>
      <c r="F137" s="35" t="s">
        <v>296</v>
      </c>
      <c r="G137" s="35" t="s">
        <v>300</v>
      </c>
      <c r="H137" s="86" t="s">
        <v>307</v>
      </c>
      <c r="I137" s="86">
        <v>2500</v>
      </c>
      <c r="J137" s="102">
        <v>41207</v>
      </c>
      <c r="K137" s="102">
        <v>41228</v>
      </c>
      <c r="L137" s="103">
        <v>2</v>
      </c>
      <c r="M137" s="35" t="s">
        <v>360</v>
      </c>
      <c r="N137" s="35" t="s">
        <v>360</v>
      </c>
      <c r="O137" s="35" t="s">
        <v>360</v>
      </c>
      <c r="P137" s="35" t="s">
        <v>360</v>
      </c>
      <c r="Q137" s="9">
        <v>55.8</v>
      </c>
      <c r="R137" s="11">
        <v>329.6</v>
      </c>
      <c r="S137" s="116" t="s">
        <v>412</v>
      </c>
      <c r="T137" s="3" t="s">
        <v>272</v>
      </c>
      <c r="U137" s="36">
        <v>10.8</v>
      </c>
      <c r="V137" s="36">
        <v>12.6</v>
      </c>
      <c r="W137" s="36">
        <v>11.7</v>
      </c>
      <c r="X137" s="36">
        <v>18.100000000000001</v>
      </c>
      <c r="Y137" s="36">
        <v>11.1</v>
      </c>
      <c r="Z137" s="36">
        <v>61.7</v>
      </c>
      <c r="AA137" s="36">
        <v>32</v>
      </c>
      <c r="AB137" s="36">
        <v>65.7</v>
      </c>
    </row>
    <row r="138" spans="1:29" x14ac:dyDescent="0.55000000000000004">
      <c r="A138" s="33">
        <v>21910267101</v>
      </c>
      <c r="B138" s="35" t="s">
        <v>138</v>
      </c>
      <c r="C138" s="34">
        <v>70801</v>
      </c>
      <c r="D138" s="86" t="s">
        <v>306</v>
      </c>
      <c r="E138" s="33">
        <v>552</v>
      </c>
      <c r="F138" s="35" t="s">
        <v>296</v>
      </c>
      <c r="G138" s="35" t="s">
        <v>300</v>
      </c>
      <c r="H138" s="86" t="s">
        <v>307</v>
      </c>
      <c r="I138" s="86">
        <v>2500</v>
      </c>
      <c r="J138" s="102">
        <v>41235</v>
      </c>
      <c r="K138" s="102">
        <v>41256</v>
      </c>
      <c r="L138" s="103">
        <v>3</v>
      </c>
      <c r="M138" s="35" t="s">
        <v>360</v>
      </c>
      <c r="N138" s="35" t="s">
        <v>360</v>
      </c>
      <c r="O138" s="35" t="s">
        <v>360</v>
      </c>
      <c r="P138" s="35" t="s">
        <v>360</v>
      </c>
      <c r="Q138" s="11">
        <v>53.1</v>
      </c>
      <c r="R138" s="11">
        <v>279.2</v>
      </c>
      <c r="S138" s="116" t="s">
        <v>414</v>
      </c>
      <c r="T138" s="3" t="s">
        <v>491</v>
      </c>
      <c r="U138" s="36">
        <v>10.7</v>
      </c>
      <c r="V138" s="36">
        <v>10.5</v>
      </c>
      <c r="W138" s="36">
        <v>9.44</v>
      </c>
      <c r="X138" s="36">
        <v>12.8</v>
      </c>
      <c r="Y138" s="36">
        <v>6.87</v>
      </c>
      <c r="Z138" s="36">
        <v>53.6</v>
      </c>
      <c r="AA138" s="36">
        <v>22.2</v>
      </c>
      <c r="AB138" s="36">
        <v>51.3</v>
      </c>
    </row>
    <row r="139" spans="1:29" x14ac:dyDescent="0.55000000000000004">
      <c r="A139" s="33">
        <v>21910267601</v>
      </c>
      <c r="B139" s="35" t="s">
        <v>28</v>
      </c>
      <c r="C139" s="34">
        <v>71201</v>
      </c>
      <c r="D139" s="86" t="s">
        <v>306</v>
      </c>
      <c r="E139" s="33">
        <v>910</v>
      </c>
      <c r="F139" s="35" t="s">
        <v>296</v>
      </c>
      <c r="G139" s="35" t="s">
        <v>300</v>
      </c>
      <c r="H139" s="86" t="s">
        <v>307</v>
      </c>
      <c r="I139" s="86">
        <v>2500</v>
      </c>
      <c r="J139" s="102">
        <v>41288</v>
      </c>
      <c r="K139" s="102">
        <v>41309</v>
      </c>
      <c r="L139" s="103">
        <v>5</v>
      </c>
      <c r="M139" s="35" t="s">
        <v>360</v>
      </c>
      <c r="N139" s="35" t="s">
        <v>360</v>
      </c>
      <c r="O139" s="35" t="s">
        <v>360</v>
      </c>
      <c r="P139" s="35" t="s">
        <v>360</v>
      </c>
      <c r="Q139" s="11">
        <v>54.1</v>
      </c>
      <c r="R139" s="11">
        <v>278.5</v>
      </c>
      <c r="S139" s="116" t="s">
        <v>416</v>
      </c>
      <c r="T139" s="3" t="s">
        <v>281</v>
      </c>
      <c r="U139" s="36">
        <v>12.5</v>
      </c>
      <c r="V139" s="36">
        <v>9.6199999999999992</v>
      </c>
      <c r="W139" s="36">
        <v>8.7899999999999991</v>
      </c>
      <c r="X139" s="36">
        <v>10.4</v>
      </c>
      <c r="Y139" s="36">
        <v>6.19</v>
      </c>
      <c r="Z139" s="36">
        <v>59.5</v>
      </c>
      <c r="AA139" s="36">
        <v>17.8</v>
      </c>
      <c r="AB139" s="36">
        <v>53.1</v>
      </c>
    </row>
    <row r="140" spans="1:29" x14ac:dyDescent="0.55000000000000004">
      <c r="A140" s="33">
        <v>21910268201</v>
      </c>
      <c r="B140" s="35" t="s">
        <v>99</v>
      </c>
      <c r="C140" s="34">
        <v>71501</v>
      </c>
      <c r="D140" s="86" t="s">
        <v>306</v>
      </c>
      <c r="E140" s="33">
        <v>551</v>
      </c>
      <c r="F140" s="35" t="s">
        <v>295</v>
      </c>
      <c r="G140" s="35" t="s">
        <v>300</v>
      </c>
      <c r="H140" s="86" t="s">
        <v>307</v>
      </c>
      <c r="I140" s="86">
        <v>2500</v>
      </c>
      <c r="J140" s="102">
        <v>41233</v>
      </c>
      <c r="K140" s="102">
        <v>41254</v>
      </c>
      <c r="L140" s="103">
        <v>3</v>
      </c>
      <c r="M140" s="35" t="s">
        <v>360</v>
      </c>
      <c r="N140" s="35" t="s">
        <v>360</v>
      </c>
      <c r="O140" s="35" t="s">
        <v>360</v>
      </c>
      <c r="P140" s="35" t="s">
        <v>360</v>
      </c>
      <c r="Q140" s="11">
        <v>47.5</v>
      </c>
      <c r="R140" s="11">
        <v>569.5</v>
      </c>
      <c r="S140" s="116" t="s">
        <v>414</v>
      </c>
      <c r="T140" s="3" t="s">
        <v>234</v>
      </c>
      <c r="U140" s="36">
        <v>10.6</v>
      </c>
      <c r="V140" s="36">
        <v>9.81</v>
      </c>
      <c r="W140" s="36">
        <v>10.5</v>
      </c>
      <c r="X140" s="36">
        <v>9.26</v>
      </c>
      <c r="Y140" s="36">
        <v>4.46</v>
      </c>
      <c r="Z140" s="36">
        <v>48.2</v>
      </c>
      <c r="AA140" s="36">
        <v>14.9</v>
      </c>
      <c r="AB140" s="36">
        <v>32.9</v>
      </c>
    </row>
    <row r="141" spans="1:29" x14ac:dyDescent="0.55000000000000004">
      <c r="A141" s="33">
        <v>21910268401</v>
      </c>
      <c r="B141" s="35" t="s">
        <v>206</v>
      </c>
      <c r="C141" s="34">
        <v>82001</v>
      </c>
      <c r="D141" s="86" t="s">
        <v>306</v>
      </c>
      <c r="E141" s="33">
        <v>552</v>
      </c>
      <c r="F141" s="35" t="s">
        <v>295</v>
      </c>
      <c r="G141" s="35" t="s">
        <v>300</v>
      </c>
      <c r="H141" s="86" t="s">
        <v>307</v>
      </c>
      <c r="I141" s="86">
        <v>2500</v>
      </c>
      <c r="J141" s="102">
        <v>41235</v>
      </c>
      <c r="K141" s="102">
        <v>41256</v>
      </c>
      <c r="L141" s="103">
        <v>3</v>
      </c>
      <c r="M141" s="35" t="s">
        <v>360</v>
      </c>
      <c r="N141" s="35" t="s">
        <v>360</v>
      </c>
      <c r="O141" s="35" t="s">
        <v>360</v>
      </c>
      <c r="P141" s="35" t="s">
        <v>360</v>
      </c>
      <c r="Q141" s="11">
        <v>46.2</v>
      </c>
      <c r="R141" s="11">
        <v>251.4</v>
      </c>
      <c r="S141" s="116" t="s">
        <v>414</v>
      </c>
      <c r="T141" s="3" t="s">
        <v>492</v>
      </c>
      <c r="U141" s="36">
        <v>9.08</v>
      </c>
      <c r="V141" s="36">
        <v>8.66</v>
      </c>
      <c r="W141" s="36">
        <v>9.98</v>
      </c>
      <c r="X141" s="36">
        <v>14.1</v>
      </c>
      <c r="Y141" s="36">
        <v>7.06</v>
      </c>
      <c r="Z141" s="36">
        <v>50.2</v>
      </c>
      <c r="AA141" s="36">
        <v>23.2</v>
      </c>
      <c r="AB141" s="36">
        <v>54.1</v>
      </c>
    </row>
    <row r="142" spans="1:29" x14ac:dyDescent="0.55000000000000004">
      <c r="A142" s="33">
        <v>21910269801</v>
      </c>
      <c r="B142" s="35" t="s">
        <v>116</v>
      </c>
      <c r="C142" s="34">
        <v>59301</v>
      </c>
      <c r="D142" s="86" t="s">
        <v>306</v>
      </c>
      <c r="E142" s="33">
        <v>811</v>
      </c>
      <c r="F142" s="35" t="s">
        <v>296</v>
      </c>
      <c r="G142" s="35" t="s">
        <v>300</v>
      </c>
      <c r="H142" s="86" t="s">
        <v>307</v>
      </c>
      <c r="I142" s="86">
        <v>25000</v>
      </c>
      <c r="J142" s="102">
        <v>41267</v>
      </c>
      <c r="K142" s="102">
        <v>41288</v>
      </c>
      <c r="L142" s="103">
        <v>4</v>
      </c>
      <c r="M142" s="35" t="s">
        <v>360</v>
      </c>
      <c r="N142" s="35" t="s">
        <v>360</v>
      </c>
      <c r="O142" s="35" t="s">
        <v>360</v>
      </c>
      <c r="P142" s="35" t="s">
        <v>360</v>
      </c>
      <c r="Q142" s="11">
        <v>55.8</v>
      </c>
      <c r="R142" s="11">
        <v>323.2</v>
      </c>
      <c r="S142" s="116" t="s">
        <v>415</v>
      </c>
      <c r="T142" s="3" t="s">
        <v>517</v>
      </c>
      <c r="U142" s="36">
        <v>12.9</v>
      </c>
      <c r="V142" s="36">
        <v>8.64</v>
      </c>
      <c r="W142" s="36">
        <v>13.8</v>
      </c>
      <c r="X142" s="36">
        <v>26.3</v>
      </c>
      <c r="Y142" s="36">
        <v>15.1</v>
      </c>
      <c r="Z142" s="36">
        <v>57.4</v>
      </c>
      <c r="AA142" s="36">
        <v>66.099999999999994</v>
      </c>
      <c r="AB142" s="36">
        <v>75</v>
      </c>
    </row>
    <row r="143" spans="1:29" x14ac:dyDescent="0.55000000000000004">
      <c r="A143" s="27">
        <v>21910270001</v>
      </c>
      <c r="B143" s="12" t="s">
        <v>301</v>
      </c>
      <c r="C143" s="27">
        <v>59401</v>
      </c>
      <c r="D143" s="28" t="s">
        <v>306</v>
      </c>
      <c r="E143" s="18">
        <v>336</v>
      </c>
      <c r="F143" s="28" t="s">
        <v>295</v>
      </c>
      <c r="G143" s="35" t="s">
        <v>300</v>
      </c>
      <c r="H143" s="86" t="s">
        <v>307</v>
      </c>
      <c r="I143" s="28">
        <v>25000</v>
      </c>
      <c r="J143" s="102">
        <v>41208</v>
      </c>
      <c r="K143" s="102">
        <v>41229</v>
      </c>
      <c r="L143" s="103">
        <v>2</v>
      </c>
      <c r="M143" s="19" t="s">
        <v>360</v>
      </c>
      <c r="N143" s="19" t="s">
        <v>360</v>
      </c>
      <c r="O143" s="19" t="s">
        <v>360</v>
      </c>
      <c r="P143" s="19" t="s">
        <v>360</v>
      </c>
      <c r="Q143" s="28">
        <v>49.4</v>
      </c>
      <c r="R143" s="29">
        <v>315.39999999999998</v>
      </c>
      <c r="S143" s="116" t="s">
        <v>301</v>
      </c>
      <c r="T143" s="12" t="s">
        <v>301</v>
      </c>
      <c r="U143" s="12" t="s">
        <v>301</v>
      </c>
      <c r="V143" s="12" t="s">
        <v>301</v>
      </c>
      <c r="W143" s="12" t="s">
        <v>301</v>
      </c>
      <c r="X143" s="12" t="s">
        <v>301</v>
      </c>
      <c r="Y143" s="12" t="s">
        <v>301</v>
      </c>
      <c r="Z143" s="12" t="s">
        <v>301</v>
      </c>
      <c r="AA143" s="12" t="s">
        <v>301</v>
      </c>
      <c r="AB143" s="12" t="s">
        <v>301</v>
      </c>
      <c r="AC143" s="9" t="s">
        <v>299</v>
      </c>
    </row>
    <row r="144" spans="1:29" x14ac:dyDescent="0.55000000000000004">
      <c r="A144" s="27">
        <v>21910269101</v>
      </c>
      <c r="B144" s="12" t="s">
        <v>301</v>
      </c>
      <c r="C144" s="27">
        <v>59501</v>
      </c>
      <c r="D144" s="28" t="s">
        <v>306</v>
      </c>
      <c r="E144" s="18">
        <v>341</v>
      </c>
      <c r="F144" s="28" t="s">
        <v>296</v>
      </c>
      <c r="G144" s="35" t="s">
        <v>300</v>
      </c>
      <c r="H144" s="86" t="s">
        <v>307</v>
      </c>
      <c r="I144" s="28">
        <v>25000</v>
      </c>
      <c r="J144" s="102">
        <v>41205</v>
      </c>
      <c r="K144" s="102">
        <v>41226</v>
      </c>
      <c r="L144" s="103">
        <v>2</v>
      </c>
      <c r="M144" s="19" t="s">
        <v>360</v>
      </c>
      <c r="N144" s="19" t="s">
        <v>360</v>
      </c>
      <c r="O144" s="19" t="s">
        <v>360</v>
      </c>
      <c r="P144" s="19" t="s">
        <v>360</v>
      </c>
      <c r="Q144" s="28">
        <v>51.7</v>
      </c>
      <c r="R144" s="29">
        <v>206.3</v>
      </c>
      <c r="S144" s="116" t="s">
        <v>301</v>
      </c>
      <c r="T144" s="12" t="s">
        <v>301</v>
      </c>
      <c r="U144" s="12" t="s">
        <v>301</v>
      </c>
      <c r="V144" s="12" t="s">
        <v>301</v>
      </c>
      <c r="W144" s="12" t="s">
        <v>301</v>
      </c>
      <c r="X144" s="12" t="s">
        <v>301</v>
      </c>
      <c r="Y144" s="12" t="s">
        <v>301</v>
      </c>
      <c r="Z144" s="12" t="s">
        <v>301</v>
      </c>
      <c r="AA144" s="12" t="s">
        <v>301</v>
      </c>
      <c r="AB144" s="12" t="s">
        <v>301</v>
      </c>
      <c r="AC144" s="9" t="s">
        <v>299</v>
      </c>
    </row>
    <row r="145" spans="1:28" x14ac:dyDescent="0.55000000000000004">
      <c r="A145" s="33">
        <v>21910269501</v>
      </c>
      <c r="B145" s="35" t="s">
        <v>169</v>
      </c>
      <c r="C145" s="34">
        <v>60801</v>
      </c>
      <c r="D145" s="86" t="s">
        <v>306</v>
      </c>
      <c r="E145" s="33">
        <v>580</v>
      </c>
      <c r="F145" s="35" t="s">
        <v>296</v>
      </c>
      <c r="G145" s="35" t="s">
        <v>300</v>
      </c>
      <c r="H145" s="86" t="s">
        <v>307</v>
      </c>
      <c r="I145" s="86">
        <v>25000</v>
      </c>
      <c r="J145" s="102">
        <v>41235</v>
      </c>
      <c r="K145" s="102">
        <v>41256</v>
      </c>
      <c r="L145" s="103">
        <v>3</v>
      </c>
      <c r="M145" s="35" t="s">
        <v>360</v>
      </c>
      <c r="N145" s="35" t="s">
        <v>360</v>
      </c>
      <c r="O145" s="35" t="s">
        <v>360</v>
      </c>
      <c r="P145" s="35" t="s">
        <v>360</v>
      </c>
      <c r="Q145" s="11">
        <v>57.1</v>
      </c>
      <c r="R145" s="11">
        <v>359.9</v>
      </c>
      <c r="S145" s="116" t="s">
        <v>414</v>
      </c>
      <c r="T145" s="3" t="s">
        <v>493</v>
      </c>
      <c r="U145" s="36">
        <v>6.99</v>
      </c>
      <c r="V145" s="36">
        <v>8.0299999999999994</v>
      </c>
      <c r="W145" s="36">
        <v>6.71</v>
      </c>
      <c r="X145" s="36">
        <v>10.4</v>
      </c>
      <c r="Y145" s="36">
        <v>4.46</v>
      </c>
      <c r="Z145" s="36">
        <v>42.9</v>
      </c>
      <c r="AA145" s="36">
        <v>23.7</v>
      </c>
      <c r="AB145" s="36">
        <v>40.299999999999997</v>
      </c>
    </row>
    <row r="146" spans="1:28" x14ac:dyDescent="0.55000000000000004">
      <c r="A146" s="33">
        <v>21910269701</v>
      </c>
      <c r="B146" s="35" t="s">
        <v>59</v>
      </c>
      <c r="C146" s="34">
        <v>61301</v>
      </c>
      <c r="D146" s="86" t="s">
        <v>306</v>
      </c>
      <c r="E146" s="33">
        <v>805</v>
      </c>
      <c r="F146" s="35" t="s">
        <v>296</v>
      </c>
      <c r="G146" s="35" t="s">
        <v>300</v>
      </c>
      <c r="H146" s="86" t="s">
        <v>307</v>
      </c>
      <c r="I146" s="86">
        <v>25000</v>
      </c>
      <c r="J146" s="102">
        <v>41263</v>
      </c>
      <c r="K146" s="102">
        <v>41284</v>
      </c>
      <c r="L146" s="103">
        <v>4</v>
      </c>
      <c r="M146" s="35" t="s">
        <v>360</v>
      </c>
      <c r="N146" s="35" t="s">
        <v>360</v>
      </c>
      <c r="O146" s="35" t="s">
        <v>360</v>
      </c>
      <c r="P146" s="35" t="s">
        <v>360</v>
      </c>
      <c r="Q146" s="11">
        <v>54.4</v>
      </c>
      <c r="R146" s="11">
        <v>281.3</v>
      </c>
      <c r="S146" s="116" t="s">
        <v>415</v>
      </c>
      <c r="T146" s="3" t="s">
        <v>518</v>
      </c>
      <c r="U146" s="36">
        <v>11.3</v>
      </c>
      <c r="V146" s="36">
        <v>8.6</v>
      </c>
      <c r="W146" s="36">
        <v>9.2799999999999994</v>
      </c>
      <c r="X146" s="36">
        <v>16.5</v>
      </c>
      <c r="Y146" s="36">
        <v>8.23</v>
      </c>
      <c r="Z146" s="36">
        <v>49.8</v>
      </c>
      <c r="AA146" s="36">
        <v>33.9</v>
      </c>
      <c r="AB146" s="36">
        <v>62</v>
      </c>
    </row>
    <row r="147" spans="1:28" x14ac:dyDescent="0.55000000000000004">
      <c r="A147" s="33">
        <v>21910270401</v>
      </c>
      <c r="B147" s="35" t="s">
        <v>181</v>
      </c>
      <c r="C147" s="34">
        <v>62501</v>
      </c>
      <c r="D147" s="86" t="s">
        <v>306</v>
      </c>
      <c r="E147" s="33">
        <v>571</v>
      </c>
      <c r="F147" s="35" t="s">
        <v>295</v>
      </c>
      <c r="G147" s="35" t="s">
        <v>300</v>
      </c>
      <c r="H147" s="86" t="s">
        <v>307</v>
      </c>
      <c r="I147" s="86">
        <v>25000</v>
      </c>
      <c r="J147" s="102">
        <v>41233</v>
      </c>
      <c r="K147" s="102">
        <v>41254</v>
      </c>
      <c r="L147" s="103">
        <v>3</v>
      </c>
      <c r="M147" s="35" t="s">
        <v>360</v>
      </c>
      <c r="N147" s="35" t="s">
        <v>360</v>
      </c>
      <c r="O147" s="35" t="s">
        <v>360</v>
      </c>
      <c r="P147" s="35" t="s">
        <v>360</v>
      </c>
      <c r="Q147" s="11">
        <v>40.5</v>
      </c>
      <c r="R147" s="11">
        <v>250.5</v>
      </c>
      <c r="S147" s="116" t="s">
        <v>414</v>
      </c>
      <c r="T147" s="3" t="s">
        <v>7</v>
      </c>
      <c r="U147" s="36">
        <v>13.8</v>
      </c>
      <c r="V147" s="36">
        <v>16.7</v>
      </c>
      <c r="W147" s="36">
        <v>16.399999999999999</v>
      </c>
      <c r="X147" s="36">
        <v>13.3</v>
      </c>
      <c r="Y147" s="36">
        <v>6.18</v>
      </c>
      <c r="Z147" s="36">
        <v>46.6</v>
      </c>
      <c r="AA147" s="36">
        <v>13.8</v>
      </c>
      <c r="AB147" s="36">
        <v>27.8</v>
      </c>
    </row>
    <row r="148" spans="1:28" x14ac:dyDescent="0.55000000000000004">
      <c r="A148" s="33">
        <v>21910270301</v>
      </c>
      <c r="B148" s="35" t="s">
        <v>182</v>
      </c>
      <c r="C148" s="34">
        <v>63601</v>
      </c>
      <c r="D148" s="86" t="s">
        <v>306</v>
      </c>
      <c r="E148" s="33">
        <v>568</v>
      </c>
      <c r="F148" s="35" t="s">
        <v>295</v>
      </c>
      <c r="G148" s="35" t="s">
        <v>300</v>
      </c>
      <c r="H148" s="86" t="s">
        <v>307</v>
      </c>
      <c r="I148" s="86">
        <v>25000</v>
      </c>
      <c r="J148" s="102">
        <v>41233</v>
      </c>
      <c r="K148" s="102">
        <v>41254</v>
      </c>
      <c r="L148" s="103">
        <v>3</v>
      </c>
      <c r="M148" s="35" t="s">
        <v>360</v>
      </c>
      <c r="N148" s="35" t="s">
        <v>360</v>
      </c>
      <c r="O148" s="35" t="s">
        <v>360</v>
      </c>
      <c r="P148" s="35" t="s">
        <v>360</v>
      </c>
      <c r="Q148" s="11">
        <v>44.3</v>
      </c>
      <c r="R148" s="11">
        <v>246.3</v>
      </c>
      <c r="S148" s="116" t="s">
        <v>414</v>
      </c>
      <c r="T148" s="3" t="s">
        <v>207</v>
      </c>
      <c r="U148" s="36">
        <v>11.7</v>
      </c>
      <c r="V148" s="36">
        <v>13.8</v>
      </c>
      <c r="W148" s="36">
        <v>11.3</v>
      </c>
      <c r="X148" s="36">
        <v>12.8</v>
      </c>
      <c r="Y148" s="36">
        <v>5.77</v>
      </c>
      <c r="Z148" s="36">
        <v>44.9</v>
      </c>
      <c r="AA148" s="36">
        <v>18.399999999999999</v>
      </c>
      <c r="AB148" s="36">
        <v>33</v>
      </c>
    </row>
    <row r="149" spans="1:28" x14ac:dyDescent="0.55000000000000004">
      <c r="A149" s="33">
        <v>21910269401</v>
      </c>
      <c r="B149" s="35" t="s">
        <v>82</v>
      </c>
      <c r="C149" s="34">
        <v>64601</v>
      </c>
      <c r="D149" s="86" t="s">
        <v>306</v>
      </c>
      <c r="E149" s="33">
        <v>576</v>
      </c>
      <c r="F149" s="35" t="s">
        <v>296</v>
      </c>
      <c r="G149" s="35" t="s">
        <v>300</v>
      </c>
      <c r="H149" s="86" t="s">
        <v>307</v>
      </c>
      <c r="I149" s="86">
        <v>25000</v>
      </c>
      <c r="J149" s="102">
        <v>41234</v>
      </c>
      <c r="K149" s="102">
        <v>41255</v>
      </c>
      <c r="L149" s="103">
        <v>3</v>
      </c>
      <c r="M149" s="35" t="s">
        <v>360</v>
      </c>
      <c r="N149" s="35" t="s">
        <v>360</v>
      </c>
      <c r="O149" s="35" t="s">
        <v>360</v>
      </c>
      <c r="P149" s="35" t="s">
        <v>360</v>
      </c>
      <c r="Q149" s="11">
        <v>45.3</v>
      </c>
      <c r="R149" s="11">
        <v>254</v>
      </c>
      <c r="S149" s="116" t="s">
        <v>414</v>
      </c>
      <c r="T149" s="3" t="s">
        <v>135</v>
      </c>
      <c r="U149" s="36">
        <v>6.69</v>
      </c>
      <c r="V149" s="36">
        <v>6.24</v>
      </c>
      <c r="W149" s="36">
        <v>7.27</v>
      </c>
      <c r="X149" s="36">
        <v>13.5</v>
      </c>
      <c r="Y149" s="36">
        <v>6.15</v>
      </c>
      <c r="Z149" s="36">
        <v>45.7</v>
      </c>
      <c r="AA149" s="36">
        <v>22.9</v>
      </c>
      <c r="AB149" s="36">
        <v>67.2</v>
      </c>
    </row>
    <row r="150" spans="1:28" x14ac:dyDescent="0.55000000000000004">
      <c r="A150" s="33">
        <v>21910270601</v>
      </c>
      <c r="B150" s="35" t="s">
        <v>184</v>
      </c>
      <c r="C150" s="34">
        <v>65401</v>
      </c>
      <c r="D150" s="86" t="s">
        <v>306</v>
      </c>
      <c r="E150" s="33">
        <v>575</v>
      </c>
      <c r="F150" s="35" t="s">
        <v>295</v>
      </c>
      <c r="G150" s="35" t="s">
        <v>300</v>
      </c>
      <c r="H150" s="86" t="s">
        <v>307</v>
      </c>
      <c r="I150" s="86">
        <v>25000</v>
      </c>
      <c r="J150" s="102">
        <v>41233</v>
      </c>
      <c r="K150" s="102">
        <v>41254</v>
      </c>
      <c r="L150" s="103">
        <v>3</v>
      </c>
      <c r="M150" s="35" t="s">
        <v>360</v>
      </c>
      <c r="N150" s="35" t="s">
        <v>360</v>
      </c>
      <c r="O150" s="35" t="s">
        <v>360</v>
      </c>
      <c r="P150" s="35" t="s">
        <v>360</v>
      </c>
      <c r="Q150" s="11">
        <v>51.5</v>
      </c>
      <c r="R150" s="11">
        <v>301.39999999999998</v>
      </c>
      <c r="S150" s="116" t="s">
        <v>414</v>
      </c>
      <c r="T150" s="3" t="s">
        <v>209</v>
      </c>
      <c r="U150" s="36">
        <v>12.9</v>
      </c>
      <c r="V150" s="36">
        <v>13.9</v>
      </c>
      <c r="W150" s="36">
        <v>13.6</v>
      </c>
      <c r="X150" s="36">
        <v>11.3</v>
      </c>
      <c r="Y150" s="36">
        <v>5.87</v>
      </c>
      <c r="Z150" s="36">
        <v>51.8</v>
      </c>
      <c r="AA150" s="36">
        <v>13</v>
      </c>
      <c r="AB150" s="36">
        <v>32.700000000000003</v>
      </c>
    </row>
    <row r="151" spans="1:28" x14ac:dyDescent="0.55000000000000004">
      <c r="A151" s="33">
        <v>21910269301</v>
      </c>
      <c r="B151" s="35" t="s">
        <v>186</v>
      </c>
      <c r="C151" s="34">
        <v>67201</v>
      </c>
      <c r="D151" s="86" t="s">
        <v>306</v>
      </c>
      <c r="E151" s="33">
        <v>568</v>
      </c>
      <c r="F151" s="35" t="s">
        <v>296</v>
      </c>
      <c r="G151" s="35" t="s">
        <v>300</v>
      </c>
      <c r="H151" s="86" t="s">
        <v>307</v>
      </c>
      <c r="I151" s="86">
        <v>25000</v>
      </c>
      <c r="J151" s="102">
        <v>41233</v>
      </c>
      <c r="K151" s="102">
        <v>41254</v>
      </c>
      <c r="L151" s="103">
        <v>3</v>
      </c>
      <c r="M151" s="35" t="s">
        <v>360</v>
      </c>
      <c r="N151" s="35" t="s">
        <v>360</v>
      </c>
      <c r="O151" s="35" t="s">
        <v>360</v>
      </c>
      <c r="P151" s="35" t="s">
        <v>360</v>
      </c>
      <c r="Q151" s="11">
        <v>43.7</v>
      </c>
      <c r="R151" s="11">
        <v>240.6</v>
      </c>
      <c r="S151" s="116" t="s">
        <v>414</v>
      </c>
      <c r="T151" s="3" t="s">
        <v>21</v>
      </c>
      <c r="U151" s="36">
        <v>18.600000000000001</v>
      </c>
      <c r="V151" s="36">
        <v>21.3</v>
      </c>
      <c r="W151" s="36">
        <v>19.600000000000001</v>
      </c>
      <c r="X151" s="36">
        <v>11.3</v>
      </c>
      <c r="Y151" s="36">
        <v>5.08</v>
      </c>
      <c r="Z151" s="36">
        <v>45</v>
      </c>
      <c r="AA151" s="36">
        <v>11.5</v>
      </c>
      <c r="AB151" s="36">
        <v>16.3</v>
      </c>
    </row>
    <row r="152" spans="1:28" x14ac:dyDescent="0.55000000000000004">
      <c r="A152" s="33">
        <v>21910270701</v>
      </c>
      <c r="B152" s="35" t="s">
        <v>188</v>
      </c>
      <c r="C152" s="34">
        <v>68101</v>
      </c>
      <c r="D152" s="86" t="s">
        <v>306</v>
      </c>
      <c r="E152" s="33">
        <v>582</v>
      </c>
      <c r="F152" s="35" t="s">
        <v>295</v>
      </c>
      <c r="G152" s="35" t="s">
        <v>300</v>
      </c>
      <c r="H152" s="86" t="s">
        <v>307</v>
      </c>
      <c r="I152" s="86">
        <v>25000</v>
      </c>
      <c r="J152" s="102">
        <v>41233</v>
      </c>
      <c r="K152" s="102">
        <v>41254</v>
      </c>
      <c r="L152" s="103">
        <v>3</v>
      </c>
      <c r="M152" s="35" t="s">
        <v>360</v>
      </c>
      <c r="N152" s="35" t="s">
        <v>360</v>
      </c>
      <c r="O152" s="35" t="s">
        <v>360</v>
      </c>
      <c r="P152" s="35" t="s">
        <v>360</v>
      </c>
      <c r="Q152" s="11">
        <v>50.4</v>
      </c>
      <c r="R152" s="11">
        <v>355.9</v>
      </c>
      <c r="S152" s="116" t="s">
        <v>414</v>
      </c>
      <c r="T152" s="3" t="s">
        <v>132</v>
      </c>
      <c r="U152" s="36">
        <v>20.6</v>
      </c>
      <c r="V152" s="36">
        <v>23.6</v>
      </c>
      <c r="W152" s="36">
        <v>23.2</v>
      </c>
      <c r="X152" s="36">
        <v>10.9</v>
      </c>
      <c r="Y152" s="36">
        <v>6.01</v>
      </c>
      <c r="Z152" s="36">
        <v>55.2</v>
      </c>
      <c r="AA152" s="36">
        <v>8.67</v>
      </c>
      <c r="AB152" s="36">
        <v>19.3</v>
      </c>
    </row>
    <row r="153" spans="1:28" x14ac:dyDescent="0.55000000000000004">
      <c r="A153" s="33">
        <v>21910269201</v>
      </c>
      <c r="B153" s="35" t="s">
        <v>74</v>
      </c>
      <c r="C153" s="34">
        <v>68301</v>
      </c>
      <c r="D153" s="86" t="s">
        <v>306</v>
      </c>
      <c r="E153" s="33">
        <v>342</v>
      </c>
      <c r="F153" s="35" t="s">
        <v>296</v>
      </c>
      <c r="G153" s="35" t="s">
        <v>300</v>
      </c>
      <c r="H153" s="86" t="s">
        <v>307</v>
      </c>
      <c r="I153" s="86">
        <v>25000</v>
      </c>
      <c r="J153" s="102">
        <v>41206</v>
      </c>
      <c r="K153" s="102">
        <v>41227</v>
      </c>
      <c r="L153" s="103">
        <v>2</v>
      </c>
      <c r="M153" s="35" t="s">
        <v>360</v>
      </c>
      <c r="N153" s="35" t="s">
        <v>360</v>
      </c>
      <c r="O153" s="35" t="s">
        <v>360</v>
      </c>
      <c r="P153" s="35" t="s">
        <v>360</v>
      </c>
      <c r="Q153" s="11">
        <v>53.7</v>
      </c>
      <c r="R153" s="11">
        <v>303.3</v>
      </c>
      <c r="S153" s="116" t="s">
        <v>412</v>
      </c>
      <c r="T153" s="3" t="s">
        <v>143</v>
      </c>
      <c r="U153" s="36">
        <v>14.8</v>
      </c>
      <c r="V153" s="36">
        <v>16.2</v>
      </c>
      <c r="W153" s="36">
        <v>12.4</v>
      </c>
      <c r="X153" s="36">
        <v>17.399999999999999</v>
      </c>
      <c r="Y153" s="36">
        <v>11.7</v>
      </c>
      <c r="Z153" s="36">
        <v>67.5</v>
      </c>
      <c r="AA153" s="36">
        <v>34.4</v>
      </c>
      <c r="AB153" s="36">
        <v>56.6</v>
      </c>
    </row>
    <row r="154" spans="1:28" x14ac:dyDescent="0.55000000000000004">
      <c r="A154" s="33">
        <v>21910269001</v>
      </c>
      <c r="B154" s="35" t="s">
        <v>95</v>
      </c>
      <c r="C154" s="34">
        <v>69001</v>
      </c>
      <c r="D154" s="86" t="s">
        <v>306</v>
      </c>
      <c r="E154" s="33">
        <v>89</v>
      </c>
      <c r="F154" s="35" t="s">
        <v>296</v>
      </c>
      <c r="G154" s="35" t="s">
        <v>300</v>
      </c>
      <c r="H154" s="86" t="s">
        <v>307</v>
      </c>
      <c r="I154" s="86">
        <v>25000</v>
      </c>
      <c r="J154" s="102">
        <v>41178</v>
      </c>
      <c r="K154" s="102">
        <v>41199</v>
      </c>
      <c r="L154" s="103">
        <v>1</v>
      </c>
      <c r="M154" s="35">
        <v>0</v>
      </c>
      <c r="N154" s="35">
        <v>14</v>
      </c>
      <c r="O154" s="35">
        <v>0</v>
      </c>
      <c r="P154" s="35">
        <v>8</v>
      </c>
      <c r="Q154" s="11">
        <v>52.2</v>
      </c>
      <c r="R154" s="11">
        <v>204.3</v>
      </c>
      <c r="S154" s="116" t="s">
        <v>411</v>
      </c>
      <c r="T154" s="3" t="s">
        <v>57</v>
      </c>
      <c r="U154" s="36">
        <v>42.5</v>
      </c>
      <c r="V154" s="36">
        <v>10.9</v>
      </c>
      <c r="W154" s="36">
        <v>9.02</v>
      </c>
      <c r="X154" s="36">
        <v>14.7</v>
      </c>
      <c r="Y154" s="36">
        <v>6.25</v>
      </c>
      <c r="Z154" s="36">
        <v>42.5</v>
      </c>
      <c r="AA154" s="36">
        <v>23.4</v>
      </c>
      <c r="AB154" s="36">
        <v>46.6</v>
      </c>
    </row>
    <row r="155" spans="1:28" x14ac:dyDescent="0.55000000000000004">
      <c r="A155" s="33">
        <v>21910269901</v>
      </c>
      <c r="B155" s="35" t="s">
        <v>213</v>
      </c>
      <c r="C155" s="34">
        <v>69901</v>
      </c>
      <c r="D155" s="86" t="s">
        <v>306</v>
      </c>
      <c r="E155" s="33">
        <v>94</v>
      </c>
      <c r="F155" s="35" t="s">
        <v>295</v>
      </c>
      <c r="G155" s="35" t="s">
        <v>300</v>
      </c>
      <c r="H155" s="86" t="s">
        <v>307</v>
      </c>
      <c r="I155" s="86">
        <v>25000</v>
      </c>
      <c r="J155" s="102">
        <v>41176</v>
      </c>
      <c r="K155" s="102">
        <v>41197</v>
      </c>
      <c r="L155" s="103">
        <v>1</v>
      </c>
      <c r="M155" s="35">
        <v>0</v>
      </c>
      <c r="N155" s="35">
        <v>16</v>
      </c>
      <c r="O155" s="35">
        <v>0</v>
      </c>
      <c r="P155" s="35">
        <v>10</v>
      </c>
      <c r="Q155" s="11">
        <v>46.3</v>
      </c>
      <c r="R155" s="11">
        <v>275.3</v>
      </c>
      <c r="S155" s="116" t="s">
        <v>411</v>
      </c>
      <c r="T155" s="3" t="s">
        <v>144</v>
      </c>
      <c r="U155" s="36">
        <v>35.9</v>
      </c>
      <c r="V155" s="36">
        <v>9.32</v>
      </c>
      <c r="W155" s="36">
        <v>9.9</v>
      </c>
      <c r="X155" s="36">
        <v>14.9</v>
      </c>
      <c r="Y155" s="36">
        <v>7.25</v>
      </c>
      <c r="Z155" s="36">
        <v>48.6</v>
      </c>
      <c r="AA155" s="36">
        <v>23.1</v>
      </c>
      <c r="AB155" s="36">
        <v>55.1</v>
      </c>
    </row>
    <row r="156" spans="1:28" x14ac:dyDescent="0.55000000000000004">
      <c r="A156" s="33">
        <v>21910268901</v>
      </c>
      <c r="B156" s="35" t="s">
        <v>14</v>
      </c>
      <c r="C156" s="34">
        <v>72101</v>
      </c>
      <c r="D156" s="86" t="s">
        <v>306</v>
      </c>
      <c r="E156" s="33">
        <v>572</v>
      </c>
      <c r="F156" s="35" t="s">
        <v>296</v>
      </c>
      <c r="G156" s="35" t="s">
        <v>300</v>
      </c>
      <c r="H156" s="86" t="s">
        <v>307</v>
      </c>
      <c r="I156" s="86">
        <v>25000</v>
      </c>
      <c r="J156" s="102">
        <v>41232</v>
      </c>
      <c r="K156" s="102">
        <v>41253</v>
      </c>
      <c r="L156" s="103">
        <v>3</v>
      </c>
      <c r="M156" s="35" t="s">
        <v>360</v>
      </c>
      <c r="N156" s="35" t="s">
        <v>360</v>
      </c>
      <c r="O156" s="35" t="s">
        <v>360</v>
      </c>
      <c r="P156" s="35" t="s">
        <v>360</v>
      </c>
      <c r="Q156" s="11">
        <v>47.5</v>
      </c>
      <c r="R156" s="11">
        <v>157.19999999999999</v>
      </c>
      <c r="S156" s="116" t="s">
        <v>414</v>
      </c>
      <c r="T156" s="3" t="s">
        <v>3</v>
      </c>
      <c r="U156" s="36">
        <v>15.2</v>
      </c>
      <c r="V156" s="36">
        <v>13.1</v>
      </c>
      <c r="W156" s="36">
        <v>12.7</v>
      </c>
      <c r="X156" s="36">
        <v>19.8</v>
      </c>
      <c r="Y156" s="36">
        <v>9.01</v>
      </c>
      <c r="Z156" s="36">
        <v>45.4</v>
      </c>
      <c r="AA156" s="36">
        <v>22.7</v>
      </c>
      <c r="AB156" s="36">
        <v>51.8</v>
      </c>
    </row>
    <row r="157" spans="1:28" x14ac:dyDescent="0.55000000000000004">
      <c r="A157" s="33">
        <v>21910269601</v>
      </c>
      <c r="B157" s="35" t="s">
        <v>61</v>
      </c>
      <c r="C157" s="34">
        <v>73401</v>
      </c>
      <c r="D157" s="86" t="s">
        <v>306</v>
      </c>
      <c r="E157" s="33">
        <v>801</v>
      </c>
      <c r="F157" s="35" t="s">
        <v>296</v>
      </c>
      <c r="G157" s="35" t="s">
        <v>300</v>
      </c>
      <c r="H157" s="86" t="s">
        <v>307</v>
      </c>
      <c r="I157" s="86">
        <v>25000</v>
      </c>
      <c r="J157" s="102">
        <v>41263</v>
      </c>
      <c r="K157" s="102">
        <v>41284</v>
      </c>
      <c r="L157" s="103">
        <v>4</v>
      </c>
      <c r="M157" s="35" t="s">
        <v>360</v>
      </c>
      <c r="N157" s="35" t="s">
        <v>360</v>
      </c>
      <c r="O157" s="35" t="s">
        <v>360</v>
      </c>
      <c r="P157" s="35" t="s">
        <v>360</v>
      </c>
      <c r="Q157" s="11">
        <v>51.4</v>
      </c>
      <c r="R157" s="11">
        <v>184.2</v>
      </c>
      <c r="S157" s="116" t="s">
        <v>415</v>
      </c>
      <c r="T157" s="3" t="s">
        <v>519</v>
      </c>
      <c r="U157" s="36">
        <v>8.7200000000000006</v>
      </c>
      <c r="V157" s="36">
        <v>5.53</v>
      </c>
      <c r="W157" s="36">
        <v>8.1</v>
      </c>
      <c r="X157" s="36">
        <v>16.2</v>
      </c>
      <c r="Y157" s="36">
        <v>7.45</v>
      </c>
      <c r="Z157" s="36">
        <v>45.8</v>
      </c>
      <c r="AA157" s="36">
        <v>44.5</v>
      </c>
      <c r="AB157" s="36">
        <v>64.400000000000006</v>
      </c>
    </row>
    <row r="158" spans="1:28" x14ac:dyDescent="0.55000000000000004">
      <c r="A158" s="33">
        <v>21910270101</v>
      </c>
      <c r="B158" s="35" t="s">
        <v>264</v>
      </c>
      <c r="C158" s="34">
        <v>73601</v>
      </c>
      <c r="D158" s="86" t="s">
        <v>306</v>
      </c>
      <c r="E158" s="33">
        <v>570</v>
      </c>
      <c r="F158" s="35" t="s">
        <v>295</v>
      </c>
      <c r="G158" s="35" t="s">
        <v>300</v>
      </c>
      <c r="H158" s="86" t="s">
        <v>307</v>
      </c>
      <c r="I158" s="86">
        <v>25000</v>
      </c>
      <c r="J158" s="102">
        <v>41232</v>
      </c>
      <c r="K158" s="102">
        <v>41253</v>
      </c>
      <c r="L158" s="103">
        <v>3</v>
      </c>
      <c r="M158" s="35" t="s">
        <v>360</v>
      </c>
      <c r="N158" s="35" t="s">
        <v>360</v>
      </c>
      <c r="O158" s="35" t="s">
        <v>360</v>
      </c>
      <c r="P158" s="35" t="s">
        <v>360</v>
      </c>
      <c r="Q158" s="9">
        <v>52.5</v>
      </c>
      <c r="R158" s="11">
        <v>220</v>
      </c>
      <c r="S158" s="116" t="s">
        <v>414</v>
      </c>
      <c r="T158" s="3" t="s">
        <v>110</v>
      </c>
      <c r="U158" s="36">
        <v>9.3800000000000008</v>
      </c>
      <c r="V158" s="36">
        <v>9.09</v>
      </c>
      <c r="W158" s="36">
        <v>7.54</v>
      </c>
      <c r="X158" s="36">
        <v>11.2</v>
      </c>
      <c r="Y158" s="36">
        <v>5.41</v>
      </c>
      <c r="Z158" s="36">
        <v>48.2</v>
      </c>
      <c r="AA158" s="36">
        <v>20.9</v>
      </c>
      <c r="AB158" s="36">
        <v>49.4</v>
      </c>
    </row>
    <row r="159" spans="1:28" x14ac:dyDescent="0.55000000000000004">
      <c r="A159" s="33">
        <v>21910280501</v>
      </c>
      <c r="B159" s="35" t="s">
        <v>201</v>
      </c>
      <c r="C159" s="34">
        <v>80500</v>
      </c>
      <c r="D159" s="86" t="s">
        <v>306</v>
      </c>
      <c r="E159" s="33">
        <v>577</v>
      </c>
      <c r="F159" s="35" t="s">
        <v>295</v>
      </c>
      <c r="G159" s="35" t="s">
        <v>300</v>
      </c>
      <c r="H159" s="86" t="s">
        <v>307</v>
      </c>
      <c r="I159" s="86">
        <v>25000</v>
      </c>
      <c r="J159" s="102">
        <v>41234</v>
      </c>
      <c r="K159" s="102">
        <v>41255</v>
      </c>
      <c r="L159" s="103">
        <v>3</v>
      </c>
      <c r="M159" s="35" t="s">
        <v>360</v>
      </c>
      <c r="N159" s="35" t="s">
        <v>360</v>
      </c>
      <c r="O159" s="35" t="s">
        <v>360</v>
      </c>
      <c r="P159" s="35" t="s">
        <v>360</v>
      </c>
      <c r="Q159" s="11">
        <v>46.2</v>
      </c>
      <c r="R159" s="11">
        <v>260.5</v>
      </c>
      <c r="S159" s="116" t="s">
        <v>414</v>
      </c>
      <c r="T159" s="3" t="s">
        <v>494</v>
      </c>
      <c r="U159" s="36">
        <v>11.6</v>
      </c>
      <c r="V159" s="36">
        <v>9.0500000000000007</v>
      </c>
      <c r="W159" s="36">
        <v>8.17</v>
      </c>
      <c r="X159" s="36">
        <v>12.4</v>
      </c>
      <c r="Y159" s="36">
        <v>5.82</v>
      </c>
      <c r="Z159" s="36">
        <v>47</v>
      </c>
      <c r="AA159" s="36">
        <v>19.2</v>
      </c>
      <c r="AB159" s="36">
        <v>53.2</v>
      </c>
    </row>
    <row r="160" spans="1:28" x14ac:dyDescent="0.55000000000000004">
      <c r="A160" s="33">
        <v>21910280601</v>
      </c>
      <c r="B160" s="35" t="s">
        <v>205</v>
      </c>
      <c r="C160" s="34">
        <v>80600</v>
      </c>
      <c r="D160" s="86" t="s">
        <v>306</v>
      </c>
      <c r="E160" s="33">
        <v>580</v>
      </c>
      <c r="F160" s="35" t="s">
        <v>295</v>
      </c>
      <c r="G160" s="35" t="s">
        <v>300</v>
      </c>
      <c r="H160" s="86" t="s">
        <v>307</v>
      </c>
      <c r="I160" s="86">
        <v>25000</v>
      </c>
      <c r="J160" s="102">
        <v>41235</v>
      </c>
      <c r="K160" s="102">
        <v>41256</v>
      </c>
      <c r="L160" s="103">
        <v>3</v>
      </c>
      <c r="M160" s="35" t="s">
        <v>360</v>
      </c>
      <c r="N160" s="35" t="s">
        <v>360</v>
      </c>
      <c r="O160" s="35" t="s">
        <v>360</v>
      </c>
      <c r="P160" s="35" t="s">
        <v>360</v>
      </c>
      <c r="Q160" s="11">
        <v>52.7</v>
      </c>
      <c r="R160" s="11">
        <v>298.10000000000002</v>
      </c>
      <c r="S160" s="116" t="s">
        <v>414</v>
      </c>
      <c r="T160" s="3" t="s">
        <v>495</v>
      </c>
      <c r="U160" s="36">
        <v>11.2</v>
      </c>
      <c r="V160" s="36">
        <v>8.48</v>
      </c>
      <c r="W160" s="36">
        <v>8.6999999999999993</v>
      </c>
      <c r="X160" s="36">
        <v>9.73</v>
      </c>
      <c r="Y160" s="36">
        <v>5.07</v>
      </c>
      <c r="Z160" s="36">
        <v>52.1</v>
      </c>
      <c r="AA160" s="36">
        <v>17.7</v>
      </c>
      <c r="AB160" s="36">
        <v>43.4</v>
      </c>
    </row>
    <row r="161" spans="1:30" x14ac:dyDescent="0.55000000000000004">
      <c r="A161" s="33">
        <v>21910270501</v>
      </c>
      <c r="B161" s="35" t="s">
        <v>101</v>
      </c>
      <c r="C161" s="34">
        <v>81001</v>
      </c>
      <c r="D161" s="86" t="s">
        <v>306</v>
      </c>
      <c r="E161" s="33">
        <v>573</v>
      </c>
      <c r="F161" s="35" t="s">
        <v>295</v>
      </c>
      <c r="G161" s="35" t="s">
        <v>300</v>
      </c>
      <c r="H161" s="86" t="s">
        <v>307</v>
      </c>
      <c r="I161" s="86">
        <v>25000</v>
      </c>
      <c r="J161" s="102">
        <v>41233</v>
      </c>
      <c r="K161" s="102">
        <v>41254</v>
      </c>
      <c r="L161" s="103">
        <v>3</v>
      </c>
      <c r="M161" s="35" t="s">
        <v>360</v>
      </c>
      <c r="N161" s="35" t="s">
        <v>360</v>
      </c>
      <c r="O161" s="35" t="s">
        <v>360</v>
      </c>
      <c r="P161" s="35" t="s">
        <v>360</v>
      </c>
      <c r="Q161" s="11">
        <v>44.3</v>
      </c>
      <c r="R161" s="11">
        <v>248.3</v>
      </c>
      <c r="S161" s="116" t="s">
        <v>414</v>
      </c>
      <c r="T161" s="3" t="s">
        <v>236</v>
      </c>
      <c r="U161" s="36">
        <v>7.66</v>
      </c>
      <c r="V161" s="36">
        <v>9.59</v>
      </c>
      <c r="W161" s="36">
        <v>5.74</v>
      </c>
      <c r="X161" s="36">
        <v>12.6</v>
      </c>
      <c r="Y161" s="36">
        <v>4.5199999999999996</v>
      </c>
      <c r="Z161" s="36">
        <v>35.799999999999997</v>
      </c>
      <c r="AA161" s="36">
        <v>24.2</v>
      </c>
      <c r="AB161" s="36">
        <v>42.5</v>
      </c>
    </row>
    <row r="162" spans="1:30" x14ac:dyDescent="0.55000000000000004">
      <c r="A162" s="33">
        <v>21910270201</v>
      </c>
      <c r="B162" s="35" t="s">
        <v>102</v>
      </c>
      <c r="C162" s="34">
        <v>81301</v>
      </c>
      <c r="D162" s="86" t="s">
        <v>306</v>
      </c>
      <c r="E162" s="33">
        <v>566</v>
      </c>
      <c r="F162" s="35" t="s">
        <v>295</v>
      </c>
      <c r="G162" s="35" t="s">
        <v>300</v>
      </c>
      <c r="H162" s="86" t="s">
        <v>307</v>
      </c>
      <c r="I162" s="86">
        <v>25000</v>
      </c>
      <c r="J162" s="102">
        <v>41233</v>
      </c>
      <c r="K162" s="102">
        <v>41254</v>
      </c>
      <c r="L162" s="103">
        <v>3</v>
      </c>
      <c r="M162" s="35" t="s">
        <v>360</v>
      </c>
      <c r="N162" s="35" t="s">
        <v>360</v>
      </c>
      <c r="O162" s="35" t="s">
        <v>360</v>
      </c>
      <c r="P162" s="35" t="s">
        <v>360</v>
      </c>
      <c r="Q162" s="11">
        <v>47.2</v>
      </c>
      <c r="R162" s="11">
        <v>354.2</v>
      </c>
      <c r="S162" s="116" t="s">
        <v>414</v>
      </c>
      <c r="T162" s="3" t="s">
        <v>237</v>
      </c>
      <c r="U162" s="36">
        <v>8.52</v>
      </c>
      <c r="V162" s="36">
        <v>9.09</v>
      </c>
      <c r="W162" s="36">
        <v>6.73</v>
      </c>
      <c r="X162" s="36">
        <v>11.7</v>
      </c>
      <c r="Y162" s="36">
        <v>4.92</v>
      </c>
      <c r="Z162" s="36">
        <v>42</v>
      </c>
      <c r="AA162" s="36">
        <v>21.9</v>
      </c>
      <c r="AB162" s="36">
        <v>48.7</v>
      </c>
    </row>
    <row r="163" spans="1:30" x14ac:dyDescent="0.55000000000000004">
      <c r="A163" s="33">
        <v>21910282201</v>
      </c>
      <c r="B163" s="35" t="s">
        <v>38</v>
      </c>
      <c r="C163" s="34">
        <v>82200</v>
      </c>
      <c r="D163" s="86" t="s">
        <v>306</v>
      </c>
      <c r="E163" s="33">
        <v>927</v>
      </c>
      <c r="F163" s="35" t="s">
        <v>296</v>
      </c>
      <c r="G163" s="35" t="s">
        <v>300</v>
      </c>
      <c r="H163" s="86" t="s">
        <v>307</v>
      </c>
      <c r="I163" s="86">
        <v>25000</v>
      </c>
      <c r="J163" s="102">
        <v>41288</v>
      </c>
      <c r="K163" s="102">
        <v>41309</v>
      </c>
      <c r="L163" s="103">
        <v>5</v>
      </c>
      <c r="M163" s="35" t="s">
        <v>360</v>
      </c>
      <c r="N163" s="35" t="s">
        <v>360</v>
      </c>
      <c r="O163" s="35" t="s">
        <v>360</v>
      </c>
      <c r="P163" s="35" t="s">
        <v>360</v>
      </c>
      <c r="Q163" s="11">
        <v>61.6</v>
      </c>
      <c r="R163" s="11">
        <v>324.10000000000002</v>
      </c>
      <c r="S163" s="116" t="s">
        <v>416</v>
      </c>
      <c r="T163" s="3" t="s">
        <v>283</v>
      </c>
      <c r="U163" s="36">
        <v>12.5</v>
      </c>
      <c r="V163" s="36">
        <v>7.92</v>
      </c>
      <c r="W163" s="36">
        <v>8.6999999999999993</v>
      </c>
      <c r="X163" s="36">
        <v>10.1</v>
      </c>
      <c r="Y163" s="36">
        <v>5.87</v>
      </c>
      <c r="Z163" s="36">
        <v>57.8</v>
      </c>
      <c r="AA163" s="36">
        <v>15.8</v>
      </c>
      <c r="AB163" s="36">
        <v>55</v>
      </c>
    </row>
    <row r="164" spans="1:30" x14ac:dyDescent="0.55000000000000004">
      <c r="A164" s="33">
        <v>21910270801</v>
      </c>
      <c r="B164" s="35" t="s">
        <v>203</v>
      </c>
      <c r="C164" s="34">
        <v>82201</v>
      </c>
      <c r="D164" s="86" t="s">
        <v>306</v>
      </c>
      <c r="E164" s="33">
        <v>574</v>
      </c>
      <c r="F164" s="35" t="s">
        <v>295</v>
      </c>
      <c r="G164" s="35" t="s">
        <v>300</v>
      </c>
      <c r="H164" s="86" t="s">
        <v>307</v>
      </c>
      <c r="I164" s="86">
        <v>25000</v>
      </c>
      <c r="J164" s="102">
        <v>41234</v>
      </c>
      <c r="K164" s="102">
        <v>41255</v>
      </c>
      <c r="L164" s="103">
        <v>3</v>
      </c>
      <c r="M164" s="35" t="s">
        <v>360</v>
      </c>
      <c r="N164" s="35" t="s">
        <v>360</v>
      </c>
      <c r="O164" s="35" t="s">
        <v>360</v>
      </c>
      <c r="P164" s="35" t="s">
        <v>360</v>
      </c>
      <c r="Q164" s="15">
        <v>57.4</v>
      </c>
      <c r="R164" s="11">
        <v>321.39999999999998</v>
      </c>
      <c r="S164" s="116" t="s">
        <v>414</v>
      </c>
      <c r="T164" s="3" t="s">
        <v>496</v>
      </c>
      <c r="U164" s="36">
        <v>9.4</v>
      </c>
      <c r="V164" s="36">
        <v>8.2899999999999991</v>
      </c>
      <c r="W164" s="36">
        <v>8.82</v>
      </c>
      <c r="X164" s="36">
        <v>14.6</v>
      </c>
      <c r="Y164" s="36">
        <v>5.88</v>
      </c>
      <c r="Z164" s="36">
        <v>40.4</v>
      </c>
      <c r="AA164" s="36">
        <v>23.7</v>
      </c>
      <c r="AB164" s="36">
        <v>47.7</v>
      </c>
    </row>
    <row r="165" spans="1:30" x14ac:dyDescent="0.55000000000000004">
      <c r="A165" s="16"/>
      <c r="B165" s="24"/>
      <c r="C165" s="7"/>
      <c r="D165" s="16"/>
      <c r="E165" s="16"/>
      <c r="F165" s="7"/>
      <c r="G165" s="16"/>
      <c r="H165" s="16"/>
      <c r="I165" s="16"/>
      <c r="J165" s="7"/>
      <c r="K165" s="7"/>
      <c r="L165" s="16"/>
      <c r="M165" s="16"/>
      <c r="N165" s="16"/>
      <c r="O165" s="16"/>
      <c r="P165" s="16"/>
      <c r="R165" s="17"/>
      <c r="S165" s="17"/>
      <c r="T165" s="17"/>
      <c r="U165" s="7"/>
      <c r="V165" s="7"/>
      <c r="W165" s="16"/>
      <c r="X165" s="7"/>
      <c r="Y165" s="24"/>
      <c r="Z165" s="30"/>
      <c r="AA165" s="30"/>
      <c r="AB165" s="30"/>
      <c r="AC165" s="23"/>
      <c r="AD165" s="24"/>
    </row>
    <row r="166" spans="1:30" x14ac:dyDescent="0.55000000000000004">
      <c r="A166" s="53" t="s">
        <v>310</v>
      </c>
      <c r="B166" s="24"/>
      <c r="C166" s="7"/>
      <c r="D166" s="16"/>
      <c r="E166" s="16"/>
      <c r="F166" s="7"/>
      <c r="G166" s="16"/>
      <c r="H166" s="16"/>
      <c r="I166" s="16"/>
      <c r="J166" s="7"/>
      <c r="K166" s="7"/>
      <c r="L166" s="16"/>
      <c r="M166" s="16"/>
      <c r="N166" s="16"/>
      <c r="O166" s="16"/>
      <c r="P166" s="16"/>
      <c r="R166" s="17"/>
      <c r="S166" s="17"/>
      <c r="T166" s="17"/>
      <c r="U166" s="7"/>
      <c r="V166" s="7"/>
      <c r="W166" s="16"/>
      <c r="X166" s="7"/>
      <c r="Y166" s="24"/>
      <c r="Z166" s="30"/>
      <c r="AA166" s="30"/>
      <c r="AB166" s="30"/>
      <c r="AC166" s="23"/>
      <c r="AD166" s="24"/>
    </row>
    <row r="167" spans="1:30" ht="16.5" x14ac:dyDescent="0.55000000000000004">
      <c r="A167" s="112" t="s">
        <v>358</v>
      </c>
      <c r="R167" s="17"/>
    </row>
    <row r="168" spans="1:30" ht="16.5" x14ac:dyDescent="0.55000000000000004">
      <c r="A168" s="112" t="s">
        <v>400</v>
      </c>
      <c r="R168" s="17"/>
    </row>
    <row r="169" spans="1:30" ht="16.5" x14ac:dyDescent="0.55000000000000004">
      <c r="A169" s="112" t="s">
        <v>359</v>
      </c>
      <c r="B169" s="24"/>
      <c r="C169" s="7"/>
      <c r="D169" s="16"/>
      <c r="E169" s="16"/>
      <c r="F169" s="7"/>
      <c r="G169" s="16"/>
      <c r="H169" s="16"/>
      <c r="I169" s="16"/>
      <c r="J169" s="7"/>
      <c r="K169" s="7"/>
      <c r="L169" s="16"/>
      <c r="M169" s="16"/>
      <c r="N169" s="16"/>
      <c r="O169" s="16"/>
      <c r="P169" s="16"/>
      <c r="R169" s="17"/>
      <c r="S169" s="17"/>
      <c r="T169" s="17"/>
      <c r="U169" s="7"/>
      <c r="V169" s="7"/>
      <c r="W169" s="16"/>
      <c r="X169" s="7"/>
      <c r="Y169" s="24"/>
      <c r="Z169" s="30"/>
      <c r="AA169" s="30"/>
      <c r="AB169" s="30"/>
      <c r="AC169" s="23"/>
      <c r="AD169" s="24"/>
    </row>
    <row r="170" spans="1:30" ht="16.5" x14ac:dyDescent="0.55000000000000004">
      <c r="A170" s="110" t="s">
        <v>398</v>
      </c>
      <c r="R170" s="17"/>
    </row>
    <row r="171" spans="1:30" x14ac:dyDescent="0.55000000000000004">
      <c r="A171" s="108" t="s">
        <v>381</v>
      </c>
      <c r="R171" s="17"/>
    </row>
    <row r="172" spans="1:30" x14ac:dyDescent="0.55000000000000004">
      <c r="R172" s="17"/>
    </row>
    <row r="173" spans="1:30" x14ac:dyDescent="0.55000000000000004">
      <c r="R173" s="17"/>
    </row>
    <row r="174" spans="1:30" x14ac:dyDescent="0.55000000000000004">
      <c r="R174" s="17"/>
    </row>
    <row r="175" spans="1:30" x14ac:dyDescent="0.55000000000000004">
      <c r="R175" s="17"/>
    </row>
    <row r="176" spans="1:30" x14ac:dyDescent="0.55000000000000004">
      <c r="R176" s="17"/>
    </row>
    <row r="177" spans="18:18" x14ac:dyDescent="0.55000000000000004">
      <c r="R177" s="17"/>
    </row>
    <row r="178" spans="18:18" x14ac:dyDescent="0.55000000000000004">
      <c r="R178" s="17"/>
    </row>
    <row r="179" spans="18:18" x14ac:dyDescent="0.55000000000000004">
      <c r="R179" s="17"/>
    </row>
    <row r="180" spans="18:18" x14ac:dyDescent="0.55000000000000004">
      <c r="R180" s="17"/>
    </row>
    <row r="181" spans="18:18" x14ac:dyDescent="0.55000000000000004">
      <c r="R181" s="17"/>
    </row>
    <row r="182" spans="18:18" x14ac:dyDescent="0.55000000000000004">
      <c r="R182" s="17"/>
    </row>
    <row r="183" spans="18:18" x14ac:dyDescent="0.55000000000000004">
      <c r="R183" s="17"/>
    </row>
    <row r="184" spans="18:18" x14ac:dyDescent="0.55000000000000004">
      <c r="R184" s="17"/>
    </row>
    <row r="185" spans="18:18" x14ac:dyDescent="0.55000000000000004">
      <c r="R185" s="17"/>
    </row>
    <row r="186" spans="18:18" x14ac:dyDescent="0.55000000000000004">
      <c r="R186" s="17"/>
    </row>
    <row r="187" spans="18:18" x14ac:dyDescent="0.55000000000000004">
      <c r="R187" s="17"/>
    </row>
    <row r="188" spans="18:18" x14ac:dyDescent="0.55000000000000004">
      <c r="R188" s="17"/>
    </row>
    <row r="189" spans="18:18" x14ac:dyDescent="0.55000000000000004">
      <c r="R189" s="17"/>
    </row>
    <row r="190" spans="18:18" x14ac:dyDescent="0.55000000000000004">
      <c r="R190" s="17"/>
    </row>
    <row r="191" spans="18:18" x14ac:dyDescent="0.55000000000000004">
      <c r="R191" s="17"/>
    </row>
    <row r="192" spans="18:18" x14ac:dyDescent="0.55000000000000004">
      <c r="R192" s="17"/>
    </row>
    <row r="193" spans="18:18" x14ac:dyDescent="0.55000000000000004">
      <c r="R193" s="17"/>
    </row>
    <row r="194" spans="18:18" x14ac:dyDescent="0.55000000000000004">
      <c r="R194" s="17"/>
    </row>
    <row r="195" spans="18:18" x14ac:dyDescent="0.55000000000000004">
      <c r="R195" s="17"/>
    </row>
    <row r="196" spans="18:18" x14ac:dyDescent="0.55000000000000004">
      <c r="R196" s="17"/>
    </row>
    <row r="197" spans="18:18" x14ac:dyDescent="0.55000000000000004">
      <c r="R197" s="17"/>
    </row>
    <row r="198" spans="18:18" x14ac:dyDescent="0.55000000000000004">
      <c r="R198" s="17"/>
    </row>
    <row r="199" spans="18:18" x14ac:dyDescent="0.55000000000000004">
      <c r="R199" s="17"/>
    </row>
    <row r="200" spans="18:18" x14ac:dyDescent="0.55000000000000004">
      <c r="R200" s="17"/>
    </row>
    <row r="201" spans="18:18" x14ac:dyDescent="0.55000000000000004">
      <c r="R201" s="17"/>
    </row>
    <row r="202" spans="18:18" x14ac:dyDescent="0.55000000000000004">
      <c r="R202" s="17"/>
    </row>
    <row r="203" spans="18:18" x14ac:dyDescent="0.55000000000000004">
      <c r="R203" s="17"/>
    </row>
    <row r="204" spans="18:18" x14ac:dyDescent="0.55000000000000004">
      <c r="R204" s="17"/>
    </row>
    <row r="205" spans="18:18" x14ac:dyDescent="0.55000000000000004">
      <c r="R205" s="17"/>
    </row>
    <row r="206" spans="18:18" x14ac:dyDescent="0.55000000000000004">
      <c r="R206" s="17"/>
    </row>
    <row r="207" spans="18:18" x14ac:dyDescent="0.55000000000000004">
      <c r="R207" s="17"/>
    </row>
    <row r="208" spans="18:18" x14ac:dyDescent="0.55000000000000004">
      <c r="R208" s="17"/>
    </row>
    <row r="209" spans="18:18" x14ac:dyDescent="0.55000000000000004">
      <c r="R209" s="17"/>
    </row>
    <row r="210" spans="18:18" x14ac:dyDescent="0.55000000000000004">
      <c r="R210" s="17"/>
    </row>
    <row r="211" spans="18:18" x14ac:dyDescent="0.55000000000000004">
      <c r="R211" s="17"/>
    </row>
    <row r="212" spans="18:18" x14ac:dyDescent="0.55000000000000004">
      <c r="R212" s="17"/>
    </row>
    <row r="213" spans="18:18" x14ac:dyDescent="0.55000000000000004">
      <c r="R213" s="17"/>
    </row>
    <row r="214" spans="18:18" x14ac:dyDescent="0.55000000000000004">
      <c r="R214" s="17"/>
    </row>
    <row r="215" spans="18:18" x14ac:dyDescent="0.55000000000000004">
      <c r="R215" s="17"/>
    </row>
    <row r="216" spans="18:18" x14ac:dyDescent="0.55000000000000004">
      <c r="R216" s="17"/>
    </row>
    <row r="217" spans="18:18" x14ac:dyDescent="0.55000000000000004">
      <c r="R217" s="17"/>
    </row>
    <row r="218" spans="18:18" x14ac:dyDescent="0.55000000000000004">
      <c r="R218" s="17"/>
    </row>
    <row r="219" spans="18:18" x14ac:dyDescent="0.55000000000000004">
      <c r="R219" s="17"/>
    </row>
  </sheetData>
  <sortState ref="C2:X161">
    <sortCondition ref="D2:D161" customList="F1 Fem. Veh-Cont,F1 Fem. .05 EE2,F1 Fem. .5 EE2,F1 Fem. 2.5 BPA,F1 Fem. 25.0 BPA,F1 Fem. 250. BPA,F1 Fem. 2500.BPA,F1 Fem. 25000.,F1 Male Veh-Cont,F1 Male .5 EE2,F1 Male .05 EE2,F1 Males2.5 BPA,F1 Male 25.0 BPA,F1 Male 250. BPA,F1 Male 2500.BPA,F1 Male 25"/>
  </sortState>
  <phoneticPr fontId="15" type="noConversion"/>
  <pageMargins left="0.75" right="0.75" top="1" bottom="1" header="0.5" footer="0.5"/>
  <pageSetup orientation="portrait" horizontalDpi="4294967292" verticalDpi="4294967292"/>
  <ignoredErrors>
    <ignoredError sqref="B8:B164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/>
  <dimension ref="A1:AD220"/>
  <sheetViews>
    <sheetView zoomScaleNormal="100" workbookViewId="0"/>
  </sheetViews>
  <sheetFormatPr defaultColWidth="11" defaultRowHeight="14.4" x14ac:dyDescent="0.55000000000000004"/>
  <cols>
    <col min="1" max="1" width="11" style="95" customWidth="1"/>
    <col min="2" max="2" width="5.5" style="95" bestFit="1" customWidth="1"/>
    <col min="3" max="3" width="5.75" style="90" bestFit="1" customWidth="1"/>
    <col min="4" max="4" width="9.75" style="95" bestFit="1" customWidth="1"/>
    <col min="5" max="5" width="4.59765625" style="95" bestFit="1" customWidth="1"/>
    <col min="6" max="6" width="4.09765625" style="95" bestFit="1" customWidth="1"/>
    <col min="7" max="7" width="7" style="95" customWidth="1"/>
    <col min="8" max="8" width="10" style="95" bestFit="1" customWidth="1"/>
    <col min="9" max="9" width="10.34765625" style="95" bestFit="1" customWidth="1"/>
    <col min="10" max="11" width="8.75" style="90" bestFit="1" customWidth="1"/>
    <col min="12" max="12" width="4.5" style="95" bestFit="1" customWidth="1"/>
    <col min="13" max="14" width="11" style="95" bestFit="1" customWidth="1"/>
    <col min="15" max="16" width="12" style="95" bestFit="1" customWidth="1"/>
    <col min="17" max="17" width="9.09765625" style="7" bestFit="1" customWidth="1"/>
    <col min="18" max="18" width="10.59765625" style="7" bestFit="1" customWidth="1"/>
    <col min="19" max="19" width="24" style="90" bestFit="1" customWidth="1"/>
    <col min="20" max="20" width="25.09765625" style="90" bestFit="1" customWidth="1"/>
    <col min="21" max="21" width="6.59765625" style="90" bestFit="1" customWidth="1"/>
    <col min="22" max="22" width="6.34765625" style="90" bestFit="1" customWidth="1"/>
    <col min="23" max="23" width="7.34765625" style="90" bestFit="1" customWidth="1"/>
    <col min="24" max="24" width="6.5" style="90" bestFit="1" customWidth="1"/>
    <col min="25" max="25" width="5.59765625" style="90" bestFit="1" customWidth="1"/>
    <col min="26" max="26" width="11.25" style="90" bestFit="1" customWidth="1"/>
    <col min="27" max="27" width="10.34765625" style="90" bestFit="1" customWidth="1"/>
    <col min="28" max="28" width="10.75" style="90" bestFit="1" customWidth="1"/>
    <col min="29" max="29" width="9" style="90" bestFit="1" customWidth="1"/>
    <col min="30" max="30" width="20.25" style="87" bestFit="1" customWidth="1"/>
    <col min="31" max="16384" width="11" style="90"/>
  </cols>
  <sheetData>
    <row r="1" spans="1:30" s="97" customFormat="1" ht="43.5" thickBot="1" x14ac:dyDescent="0.6">
      <c r="A1" s="20" t="s">
        <v>285</v>
      </c>
      <c r="B1" s="20" t="s">
        <v>287</v>
      </c>
      <c r="C1" s="4" t="s">
        <v>286</v>
      </c>
      <c r="D1" s="20" t="s">
        <v>304</v>
      </c>
      <c r="E1" s="20" t="s">
        <v>330</v>
      </c>
      <c r="F1" s="6" t="s">
        <v>356</v>
      </c>
      <c r="G1" s="5" t="s">
        <v>355</v>
      </c>
      <c r="H1" s="5" t="s">
        <v>357</v>
      </c>
      <c r="I1" s="49" t="s">
        <v>305</v>
      </c>
      <c r="J1" s="4" t="s">
        <v>302</v>
      </c>
      <c r="K1" s="4" t="s">
        <v>303</v>
      </c>
      <c r="L1" s="20" t="s">
        <v>293</v>
      </c>
      <c r="M1" s="20" t="s">
        <v>288</v>
      </c>
      <c r="N1" s="20" t="s">
        <v>289</v>
      </c>
      <c r="O1" s="20" t="s">
        <v>290</v>
      </c>
      <c r="P1" s="20" t="s">
        <v>291</v>
      </c>
      <c r="Q1" s="6" t="s">
        <v>362</v>
      </c>
      <c r="R1" s="6" t="s">
        <v>401</v>
      </c>
      <c r="S1" s="20" t="s">
        <v>405</v>
      </c>
      <c r="T1" s="4" t="s">
        <v>399</v>
      </c>
      <c r="U1" s="4" t="s">
        <v>365</v>
      </c>
      <c r="V1" s="4" t="s">
        <v>366</v>
      </c>
      <c r="W1" s="4" t="s">
        <v>367</v>
      </c>
      <c r="X1" s="4" t="s">
        <v>368</v>
      </c>
      <c r="Y1" s="4" t="s">
        <v>107</v>
      </c>
      <c r="Z1" s="4" t="s">
        <v>369</v>
      </c>
      <c r="AA1" s="4" t="s">
        <v>370</v>
      </c>
      <c r="AB1" s="4" t="s">
        <v>371</v>
      </c>
      <c r="AC1" s="4" t="s">
        <v>0</v>
      </c>
      <c r="AD1" s="4" t="s">
        <v>292</v>
      </c>
    </row>
    <row r="2" spans="1:30" x14ac:dyDescent="0.55000000000000004">
      <c r="A2" s="85">
        <v>21910258901</v>
      </c>
      <c r="B2" s="86" t="s">
        <v>96</v>
      </c>
      <c r="C2" s="87">
        <v>58901</v>
      </c>
      <c r="D2" s="86" t="s">
        <v>306</v>
      </c>
      <c r="E2" s="85">
        <v>9</v>
      </c>
      <c r="F2" s="86" t="s">
        <v>296</v>
      </c>
      <c r="G2" s="86" t="s">
        <v>300</v>
      </c>
      <c r="H2" s="86" t="s">
        <v>309</v>
      </c>
      <c r="I2" s="86">
        <v>0</v>
      </c>
      <c r="J2" s="48">
        <v>41178</v>
      </c>
      <c r="K2" s="48">
        <v>41199</v>
      </c>
      <c r="L2" s="39">
        <v>1</v>
      </c>
      <c r="M2" s="86">
        <v>0</v>
      </c>
      <c r="N2" s="86">
        <v>15</v>
      </c>
      <c r="O2" s="86">
        <v>0</v>
      </c>
      <c r="P2" s="86">
        <v>8</v>
      </c>
      <c r="Q2" s="11">
        <v>51.5</v>
      </c>
      <c r="R2" s="11">
        <v>274.39999999999998</v>
      </c>
      <c r="S2" s="116" t="s">
        <v>417</v>
      </c>
      <c r="T2" s="87" t="s">
        <v>460</v>
      </c>
      <c r="U2" s="88">
        <v>12.8</v>
      </c>
      <c r="V2" s="88">
        <v>11.2</v>
      </c>
      <c r="W2" s="88">
        <v>31.1</v>
      </c>
      <c r="X2" s="88">
        <v>45</v>
      </c>
      <c r="Y2" s="89">
        <v>13298</v>
      </c>
      <c r="Z2" s="88">
        <v>1.57</v>
      </c>
      <c r="AA2" s="88">
        <v>1.3</v>
      </c>
      <c r="AB2" s="88">
        <v>45.6</v>
      </c>
      <c r="AC2" s="89">
        <v>23556</v>
      </c>
    </row>
    <row r="3" spans="1:30" x14ac:dyDescent="0.55000000000000004">
      <c r="A3" s="85">
        <v>21910259101</v>
      </c>
      <c r="B3" s="86" t="s">
        <v>179</v>
      </c>
      <c r="C3" s="87">
        <v>59101</v>
      </c>
      <c r="D3" s="86" t="s">
        <v>306</v>
      </c>
      <c r="E3" s="85">
        <v>483</v>
      </c>
      <c r="F3" s="86" t="s">
        <v>296</v>
      </c>
      <c r="G3" s="86" t="s">
        <v>300</v>
      </c>
      <c r="H3" s="86" t="s">
        <v>309</v>
      </c>
      <c r="I3" s="86">
        <v>0</v>
      </c>
      <c r="J3" s="48">
        <v>41233</v>
      </c>
      <c r="K3" s="48">
        <v>41254</v>
      </c>
      <c r="L3" s="39">
        <v>3</v>
      </c>
      <c r="M3" s="86" t="s">
        <v>360</v>
      </c>
      <c r="N3" s="86" t="s">
        <v>360</v>
      </c>
      <c r="O3" s="86" t="s">
        <v>360</v>
      </c>
      <c r="P3" s="86" t="s">
        <v>360</v>
      </c>
      <c r="Q3" s="11">
        <v>47.4</v>
      </c>
      <c r="R3" s="11">
        <v>238.4</v>
      </c>
      <c r="S3" s="116" t="s">
        <v>419</v>
      </c>
      <c r="T3" s="87" t="s">
        <v>65</v>
      </c>
      <c r="U3" s="88">
        <v>14.8</v>
      </c>
      <c r="V3" s="88">
        <v>31.8</v>
      </c>
      <c r="W3" s="88">
        <v>28.7</v>
      </c>
      <c r="X3" s="88">
        <v>39.700000000000003</v>
      </c>
      <c r="Y3" s="89">
        <v>15034</v>
      </c>
      <c r="Z3" s="88">
        <v>1.58</v>
      </c>
      <c r="AA3" s="88">
        <v>2.2799999999999998</v>
      </c>
      <c r="AB3" s="88">
        <v>34.299999999999997</v>
      </c>
      <c r="AC3" s="89">
        <v>22541</v>
      </c>
    </row>
    <row r="4" spans="1:30" x14ac:dyDescent="0.55000000000000004">
      <c r="A4" s="85">
        <v>21910260701</v>
      </c>
      <c r="B4" s="86" t="s">
        <v>8</v>
      </c>
      <c r="C4" s="87">
        <v>60301</v>
      </c>
      <c r="D4" s="86" t="s">
        <v>306</v>
      </c>
      <c r="E4" s="85">
        <v>855</v>
      </c>
      <c r="F4" s="86" t="s">
        <v>295</v>
      </c>
      <c r="G4" s="86" t="s">
        <v>300</v>
      </c>
      <c r="H4" s="86" t="s">
        <v>309</v>
      </c>
      <c r="I4" s="86">
        <v>0</v>
      </c>
      <c r="J4" s="48">
        <v>41288</v>
      </c>
      <c r="K4" s="48">
        <v>41309</v>
      </c>
      <c r="L4" s="39">
        <v>5</v>
      </c>
      <c r="M4" s="86" t="s">
        <v>360</v>
      </c>
      <c r="N4" s="86" t="s">
        <v>360</v>
      </c>
      <c r="O4" s="86" t="s">
        <v>360</v>
      </c>
      <c r="P4" s="86" t="s">
        <v>360</v>
      </c>
      <c r="Q4" s="11">
        <v>52.4</v>
      </c>
      <c r="R4" s="11">
        <v>260.89999999999998</v>
      </c>
      <c r="S4" s="116" t="s">
        <v>421</v>
      </c>
      <c r="T4" s="87" t="s">
        <v>70</v>
      </c>
      <c r="U4" s="88">
        <v>10.6</v>
      </c>
      <c r="V4" s="88">
        <v>9.06</v>
      </c>
      <c r="W4" s="88">
        <v>27.4</v>
      </c>
      <c r="X4" s="88">
        <v>31.2</v>
      </c>
      <c r="Y4" s="89">
        <v>10524</v>
      </c>
      <c r="Z4" s="88">
        <v>0.94</v>
      </c>
      <c r="AA4" s="88">
        <v>3.28</v>
      </c>
      <c r="AB4" s="88">
        <v>12.3</v>
      </c>
      <c r="AC4" s="89">
        <v>19141</v>
      </c>
    </row>
    <row r="5" spans="1:30" x14ac:dyDescent="0.55000000000000004">
      <c r="A5" s="85">
        <v>21910260101</v>
      </c>
      <c r="B5" s="86" t="s">
        <v>259</v>
      </c>
      <c r="C5" s="87">
        <v>61501</v>
      </c>
      <c r="D5" s="86" t="s">
        <v>306</v>
      </c>
      <c r="E5" s="85">
        <v>495</v>
      </c>
      <c r="F5" s="86" t="s">
        <v>295</v>
      </c>
      <c r="G5" s="86" t="s">
        <v>300</v>
      </c>
      <c r="H5" s="86" t="s">
        <v>309</v>
      </c>
      <c r="I5" s="86">
        <v>0</v>
      </c>
      <c r="J5" s="48">
        <v>41232</v>
      </c>
      <c r="K5" s="48">
        <v>41253</v>
      </c>
      <c r="L5" s="39">
        <v>3</v>
      </c>
      <c r="M5" s="86" t="s">
        <v>360</v>
      </c>
      <c r="N5" s="86" t="s">
        <v>360</v>
      </c>
      <c r="O5" s="86" t="s">
        <v>360</v>
      </c>
      <c r="P5" s="86" t="s">
        <v>360</v>
      </c>
      <c r="Q5" s="9">
        <v>42.8</v>
      </c>
      <c r="R5" s="11">
        <v>225.3</v>
      </c>
      <c r="S5" s="116" t="s">
        <v>419</v>
      </c>
      <c r="T5" s="87" t="s">
        <v>247</v>
      </c>
      <c r="U5" s="88">
        <v>9.41</v>
      </c>
      <c r="V5" s="88">
        <v>3.3</v>
      </c>
      <c r="W5" s="88">
        <v>26.9</v>
      </c>
      <c r="X5" s="88">
        <v>34.299999999999997</v>
      </c>
      <c r="Y5" s="89">
        <v>5996</v>
      </c>
      <c r="Z5" s="88">
        <v>2.59</v>
      </c>
      <c r="AA5" s="88">
        <v>0.63</v>
      </c>
      <c r="AB5" s="88">
        <v>42.3</v>
      </c>
      <c r="AC5" s="89">
        <v>22199</v>
      </c>
    </row>
    <row r="6" spans="1:30" x14ac:dyDescent="0.55000000000000004">
      <c r="A6" s="85">
        <v>21910260801</v>
      </c>
      <c r="B6" s="86" t="s">
        <v>40</v>
      </c>
      <c r="C6" s="87">
        <v>61701</v>
      </c>
      <c r="D6" s="86" t="s">
        <v>306</v>
      </c>
      <c r="E6" s="85">
        <v>843</v>
      </c>
      <c r="F6" s="86" t="s">
        <v>295</v>
      </c>
      <c r="G6" s="86" t="s">
        <v>300</v>
      </c>
      <c r="H6" s="86" t="s">
        <v>309</v>
      </c>
      <c r="I6" s="86">
        <v>0</v>
      </c>
      <c r="J6" s="48">
        <v>41289</v>
      </c>
      <c r="K6" s="48">
        <v>41310</v>
      </c>
      <c r="L6" s="39">
        <v>5</v>
      </c>
      <c r="M6" s="86" t="s">
        <v>360</v>
      </c>
      <c r="N6" s="86" t="s">
        <v>360</v>
      </c>
      <c r="O6" s="86" t="s">
        <v>360</v>
      </c>
      <c r="P6" s="86" t="s">
        <v>360</v>
      </c>
      <c r="Q6" s="11">
        <v>48.4</v>
      </c>
      <c r="R6" s="11">
        <v>259.3</v>
      </c>
      <c r="S6" s="116" t="s">
        <v>421</v>
      </c>
      <c r="T6" s="87" t="s">
        <v>64</v>
      </c>
      <c r="U6" s="88">
        <v>7.61</v>
      </c>
      <c r="V6" s="88">
        <v>15.5</v>
      </c>
      <c r="W6" s="88">
        <v>26</v>
      </c>
      <c r="X6" s="88">
        <v>48.7</v>
      </c>
      <c r="Y6" s="89">
        <v>9942</v>
      </c>
      <c r="Z6" s="88">
        <v>1.72</v>
      </c>
      <c r="AA6" s="88">
        <v>2.2599999999999998</v>
      </c>
      <c r="AB6" s="88">
        <v>26.2</v>
      </c>
      <c r="AC6" s="89">
        <v>22845</v>
      </c>
    </row>
    <row r="7" spans="1:30" x14ac:dyDescent="0.55000000000000004">
      <c r="A7" s="85">
        <v>21910260501</v>
      </c>
      <c r="B7" s="86" t="s">
        <v>244</v>
      </c>
      <c r="C7" s="87">
        <v>63401</v>
      </c>
      <c r="D7" s="86" t="s">
        <v>306</v>
      </c>
      <c r="E7" s="85">
        <v>726</v>
      </c>
      <c r="F7" s="86" t="s">
        <v>295</v>
      </c>
      <c r="G7" s="86" t="s">
        <v>300</v>
      </c>
      <c r="H7" s="86" t="s">
        <v>309</v>
      </c>
      <c r="I7" s="86">
        <v>0</v>
      </c>
      <c r="J7" s="48">
        <v>41264</v>
      </c>
      <c r="K7" s="48">
        <v>41285</v>
      </c>
      <c r="L7" s="39">
        <v>4</v>
      </c>
      <c r="M7" s="86" t="s">
        <v>360</v>
      </c>
      <c r="N7" s="86" t="s">
        <v>360</v>
      </c>
      <c r="O7" s="86" t="s">
        <v>360</v>
      </c>
      <c r="P7" s="86" t="s">
        <v>360</v>
      </c>
      <c r="Q7" s="11">
        <v>51</v>
      </c>
      <c r="R7" s="11">
        <v>229.1</v>
      </c>
      <c r="S7" s="116" t="s">
        <v>420</v>
      </c>
      <c r="T7" s="87" t="s">
        <v>437</v>
      </c>
      <c r="U7" s="88">
        <v>15.8</v>
      </c>
      <c r="V7" s="88">
        <v>14.1</v>
      </c>
      <c r="W7" s="88">
        <v>37.9</v>
      </c>
      <c r="X7" s="88">
        <v>48.5</v>
      </c>
      <c r="Y7" s="89">
        <v>14936</v>
      </c>
      <c r="Z7" s="88">
        <v>1.63</v>
      </c>
      <c r="AA7" s="88">
        <v>3.37</v>
      </c>
      <c r="AB7" s="88">
        <v>27.6</v>
      </c>
      <c r="AC7" s="89">
        <v>20467</v>
      </c>
    </row>
    <row r="8" spans="1:30" x14ac:dyDescent="0.55000000000000004">
      <c r="A8" s="85">
        <v>21910260301</v>
      </c>
      <c r="B8" s="86" t="s">
        <v>98</v>
      </c>
      <c r="C8" s="87">
        <v>64001</v>
      </c>
      <c r="D8" s="86" t="s">
        <v>306</v>
      </c>
      <c r="E8" s="85">
        <v>490</v>
      </c>
      <c r="F8" s="86" t="s">
        <v>295</v>
      </c>
      <c r="G8" s="86" t="s">
        <v>300</v>
      </c>
      <c r="H8" s="86" t="s">
        <v>309</v>
      </c>
      <c r="I8" s="86">
        <v>0</v>
      </c>
      <c r="J8" s="48">
        <v>41234</v>
      </c>
      <c r="K8" s="48">
        <v>41255</v>
      </c>
      <c r="L8" s="39">
        <v>3</v>
      </c>
      <c r="M8" s="86" t="s">
        <v>360</v>
      </c>
      <c r="N8" s="86" t="s">
        <v>360</v>
      </c>
      <c r="O8" s="86" t="s">
        <v>360</v>
      </c>
      <c r="P8" s="86" t="s">
        <v>360</v>
      </c>
      <c r="Q8" s="11">
        <v>51.7</v>
      </c>
      <c r="R8" s="11">
        <v>239.6</v>
      </c>
      <c r="S8" s="116" t="s">
        <v>419</v>
      </c>
      <c r="T8" s="87" t="s">
        <v>242</v>
      </c>
      <c r="U8" s="88">
        <v>13</v>
      </c>
      <c r="V8" s="88">
        <v>5.37</v>
      </c>
      <c r="W8" s="88">
        <v>30.3</v>
      </c>
      <c r="X8" s="88">
        <v>41.5</v>
      </c>
      <c r="Y8" s="89">
        <v>5717</v>
      </c>
      <c r="Z8" s="88">
        <v>2.89</v>
      </c>
      <c r="AA8" s="88">
        <v>0.46</v>
      </c>
      <c r="AB8" s="88">
        <v>64.099999999999994</v>
      </c>
      <c r="AC8" s="89">
        <v>21170</v>
      </c>
    </row>
    <row r="9" spans="1:30" x14ac:dyDescent="0.55000000000000004">
      <c r="A9" s="85">
        <v>21910260201</v>
      </c>
      <c r="B9" s="86" t="s">
        <v>183</v>
      </c>
      <c r="C9" s="87">
        <v>64801</v>
      </c>
      <c r="D9" s="86" t="s">
        <v>306</v>
      </c>
      <c r="E9" s="85">
        <v>493</v>
      </c>
      <c r="F9" s="86" t="s">
        <v>295</v>
      </c>
      <c r="G9" s="86" t="s">
        <v>300</v>
      </c>
      <c r="H9" s="86" t="s">
        <v>309</v>
      </c>
      <c r="I9" s="86">
        <v>0</v>
      </c>
      <c r="J9" s="48">
        <v>41233</v>
      </c>
      <c r="K9" s="48">
        <v>41254</v>
      </c>
      <c r="L9" s="39">
        <v>3</v>
      </c>
      <c r="M9" s="86" t="s">
        <v>360</v>
      </c>
      <c r="N9" s="86" t="s">
        <v>360</v>
      </c>
      <c r="O9" s="86" t="s">
        <v>360</v>
      </c>
      <c r="P9" s="86" t="s">
        <v>360</v>
      </c>
      <c r="Q9" s="11">
        <v>43.9</v>
      </c>
      <c r="R9" s="11">
        <v>202.6</v>
      </c>
      <c r="S9" s="116" t="s">
        <v>419</v>
      </c>
      <c r="T9" s="87" t="s">
        <v>208</v>
      </c>
      <c r="U9" s="88">
        <v>13.3</v>
      </c>
      <c r="V9" s="88">
        <v>9.11</v>
      </c>
      <c r="W9" s="88">
        <v>37.200000000000003</v>
      </c>
      <c r="X9" s="88">
        <v>55.4</v>
      </c>
      <c r="Y9" s="89">
        <v>12008</v>
      </c>
      <c r="Z9" s="88">
        <v>2.29</v>
      </c>
      <c r="AA9" s="88">
        <v>0.73</v>
      </c>
      <c r="AB9" s="88">
        <v>60.2</v>
      </c>
      <c r="AC9" s="89">
        <v>31436</v>
      </c>
    </row>
    <row r="10" spans="1:30" x14ac:dyDescent="0.55000000000000004">
      <c r="A10" s="85">
        <v>21910259501</v>
      </c>
      <c r="B10" s="86" t="s">
        <v>35</v>
      </c>
      <c r="C10" s="87">
        <v>66201</v>
      </c>
      <c r="D10" s="86" t="s">
        <v>306</v>
      </c>
      <c r="E10" s="85">
        <v>849</v>
      </c>
      <c r="F10" s="86" t="s">
        <v>296</v>
      </c>
      <c r="G10" s="86" t="s">
        <v>300</v>
      </c>
      <c r="H10" s="86" t="s">
        <v>309</v>
      </c>
      <c r="I10" s="86">
        <v>0</v>
      </c>
      <c r="J10" s="48">
        <v>41289</v>
      </c>
      <c r="K10" s="48">
        <v>41310</v>
      </c>
      <c r="L10" s="39">
        <v>5</v>
      </c>
      <c r="M10" s="86" t="s">
        <v>360</v>
      </c>
      <c r="N10" s="86" t="s">
        <v>360</v>
      </c>
      <c r="O10" s="86" t="s">
        <v>360</v>
      </c>
      <c r="P10" s="86" t="s">
        <v>360</v>
      </c>
      <c r="Q10" s="11">
        <v>52.1</v>
      </c>
      <c r="R10" s="11">
        <v>341.9</v>
      </c>
      <c r="S10" s="116" t="s">
        <v>421</v>
      </c>
      <c r="T10" s="87" t="s">
        <v>208</v>
      </c>
      <c r="U10" s="88">
        <v>9.42</v>
      </c>
      <c r="V10" s="88">
        <v>14.6</v>
      </c>
      <c r="W10" s="88">
        <v>29.6</v>
      </c>
      <c r="X10" s="88">
        <v>45.7</v>
      </c>
      <c r="Y10" s="89">
        <v>9872</v>
      </c>
      <c r="Z10" s="88">
        <v>2.48</v>
      </c>
      <c r="AA10" s="88">
        <v>3.19</v>
      </c>
      <c r="AB10" s="88">
        <v>28.1</v>
      </c>
      <c r="AC10" s="89">
        <v>20727</v>
      </c>
    </row>
    <row r="11" spans="1:30" s="84" customFormat="1" x14ac:dyDescent="0.55000000000000004">
      <c r="A11" s="85">
        <v>21910260601</v>
      </c>
      <c r="B11" s="86" t="s">
        <v>27</v>
      </c>
      <c r="C11" s="87">
        <v>66501</v>
      </c>
      <c r="D11" s="86" t="s">
        <v>306</v>
      </c>
      <c r="E11" s="85">
        <v>852</v>
      </c>
      <c r="F11" s="86" t="s">
        <v>295</v>
      </c>
      <c r="G11" s="86" t="s">
        <v>300</v>
      </c>
      <c r="H11" s="86" t="s">
        <v>309</v>
      </c>
      <c r="I11" s="86">
        <v>0</v>
      </c>
      <c r="J11" s="48">
        <v>41288</v>
      </c>
      <c r="K11" s="48">
        <v>41309</v>
      </c>
      <c r="L11" s="39">
        <v>5</v>
      </c>
      <c r="M11" s="86" t="s">
        <v>360</v>
      </c>
      <c r="N11" s="86" t="s">
        <v>360</v>
      </c>
      <c r="O11" s="86" t="s">
        <v>360</v>
      </c>
      <c r="P11" s="86" t="s">
        <v>360</v>
      </c>
      <c r="Q11" s="11">
        <v>50.2</v>
      </c>
      <c r="R11" s="11">
        <v>251.8</v>
      </c>
      <c r="S11" s="116" t="s">
        <v>421</v>
      </c>
      <c r="T11" s="87" t="s">
        <v>88</v>
      </c>
      <c r="U11" s="88">
        <v>10.7</v>
      </c>
      <c r="V11" s="88">
        <v>9.44</v>
      </c>
      <c r="W11" s="88">
        <v>25.2</v>
      </c>
      <c r="X11" s="88">
        <v>30.2</v>
      </c>
      <c r="Y11" s="89">
        <v>11192</v>
      </c>
      <c r="Z11" s="88">
        <v>1.07</v>
      </c>
      <c r="AA11" s="88">
        <v>2.72</v>
      </c>
      <c r="AB11" s="88">
        <v>18.2</v>
      </c>
      <c r="AC11" s="89">
        <v>20770</v>
      </c>
      <c r="AD11" s="87"/>
    </row>
    <row r="12" spans="1:30" x14ac:dyDescent="0.55000000000000004">
      <c r="A12" s="85">
        <v>21910260401</v>
      </c>
      <c r="B12" s="86" t="s">
        <v>204</v>
      </c>
      <c r="C12" s="87">
        <v>69501</v>
      </c>
      <c r="D12" s="86" t="s">
        <v>306</v>
      </c>
      <c r="E12" s="85">
        <v>487</v>
      </c>
      <c r="F12" s="86" t="s">
        <v>295</v>
      </c>
      <c r="G12" s="86" t="s">
        <v>300</v>
      </c>
      <c r="H12" s="86" t="s">
        <v>309</v>
      </c>
      <c r="I12" s="86">
        <v>0</v>
      </c>
      <c r="J12" s="48">
        <v>41235</v>
      </c>
      <c r="K12" s="48">
        <v>41256</v>
      </c>
      <c r="L12" s="39">
        <v>3</v>
      </c>
      <c r="M12" s="86" t="s">
        <v>360</v>
      </c>
      <c r="N12" s="86" t="s">
        <v>360</v>
      </c>
      <c r="O12" s="86" t="s">
        <v>360</v>
      </c>
      <c r="P12" s="86" t="s">
        <v>360</v>
      </c>
      <c r="Q12" s="11">
        <v>42.8</v>
      </c>
      <c r="R12" s="11">
        <v>261.10000000000002</v>
      </c>
      <c r="S12" s="116" t="s">
        <v>419</v>
      </c>
      <c r="T12" s="87" t="s">
        <v>477</v>
      </c>
      <c r="U12" s="88">
        <v>12.6</v>
      </c>
      <c r="V12" s="88">
        <v>17.5</v>
      </c>
      <c r="W12" s="88">
        <v>28.3</v>
      </c>
      <c r="X12" s="88">
        <v>26.5</v>
      </c>
      <c r="Y12" s="89">
        <v>14044</v>
      </c>
      <c r="Z12" s="88">
        <v>1.44</v>
      </c>
      <c r="AA12" s="88">
        <v>1.3</v>
      </c>
      <c r="AB12" s="88">
        <v>42.6</v>
      </c>
      <c r="AC12" s="89">
        <v>22874</v>
      </c>
    </row>
    <row r="13" spans="1:30" x14ac:dyDescent="0.55000000000000004">
      <c r="A13" s="85">
        <v>21910259401</v>
      </c>
      <c r="B13" s="86" t="s">
        <v>155</v>
      </c>
      <c r="C13" s="87">
        <v>70301</v>
      </c>
      <c r="D13" s="86" t="s">
        <v>306</v>
      </c>
      <c r="E13" s="85">
        <v>842</v>
      </c>
      <c r="F13" s="86" t="s">
        <v>296</v>
      </c>
      <c r="G13" s="86" t="s">
        <v>300</v>
      </c>
      <c r="H13" s="86" t="s">
        <v>309</v>
      </c>
      <c r="I13" s="86">
        <v>0</v>
      </c>
      <c r="J13" s="48">
        <v>41289</v>
      </c>
      <c r="K13" s="48">
        <v>41310</v>
      </c>
      <c r="L13" s="39">
        <v>5</v>
      </c>
      <c r="M13" s="86" t="s">
        <v>360</v>
      </c>
      <c r="N13" s="86" t="s">
        <v>360</v>
      </c>
      <c r="O13" s="86" t="s">
        <v>360</v>
      </c>
      <c r="P13" s="86" t="s">
        <v>360</v>
      </c>
      <c r="Q13" s="11">
        <v>58.6</v>
      </c>
      <c r="R13" s="11">
        <v>340.4</v>
      </c>
      <c r="S13" s="116" t="s">
        <v>421</v>
      </c>
      <c r="T13" s="87" t="s">
        <v>21</v>
      </c>
      <c r="U13" s="88">
        <v>7.97</v>
      </c>
      <c r="V13" s="88">
        <v>15.1</v>
      </c>
      <c r="W13" s="88">
        <v>32</v>
      </c>
      <c r="X13" s="88">
        <v>46.1</v>
      </c>
      <c r="Y13" s="89">
        <v>11084</v>
      </c>
      <c r="Z13" s="88">
        <v>2.57</v>
      </c>
      <c r="AA13" s="88">
        <v>3.22</v>
      </c>
      <c r="AB13" s="88">
        <v>30.3</v>
      </c>
      <c r="AC13" s="89">
        <v>22451</v>
      </c>
    </row>
    <row r="14" spans="1:30" x14ac:dyDescent="0.55000000000000004">
      <c r="A14" s="85">
        <v>21910259801</v>
      </c>
      <c r="B14" s="86" t="s">
        <v>178</v>
      </c>
      <c r="C14" s="87">
        <v>70401</v>
      </c>
      <c r="D14" s="86" t="s">
        <v>306</v>
      </c>
      <c r="E14" s="85">
        <v>853</v>
      </c>
      <c r="F14" s="86" t="s">
        <v>296</v>
      </c>
      <c r="G14" s="86" t="s">
        <v>300</v>
      </c>
      <c r="H14" s="86" t="s">
        <v>309</v>
      </c>
      <c r="I14" s="86">
        <v>0</v>
      </c>
      <c r="J14" s="48">
        <v>41290</v>
      </c>
      <c r="K14" s="48">
        <v>41311</v>
      </c>
      <c r="L14" s="39">
        <v>5</v>
      </c>
      <c r="M14" s="86" t="s">
        <v>360</v>
      </c>
      <c r="N14" s="86" t="s">
        <v>360</v>
      </c>
      <c r="O14" s="86" t="s">
        <v>360</v>
      </c>
      <c r="P14" s="86" t="s">
        <v>360</v>
      </c>
      <c r="Q14" s="11">
        <v>54.5</v>
      </c>
      <c r="R14" s="11">
        <v>416.3</v>
      </c>
      <c r="S14" s="116" t="s">
        <v>421</v>
      </c>
      <c r="T14" s="87" t="s">
        <v>241</v>
      </c>
      <c r="U14" s="88">
        <v>12.1</v>
      </c>
      <c r="V14" s="88">
        <v>11.2</v>
      </c>
      <c r="W14" s="88">
        <v>33.799999999999997</v>
      </c>
      <c r="X14" s="88">
        <v>47.5</v>
      </c>
      <c r="Y14" s="89">
        <v>8321</v>
      </c>
      <c r="Z14" s="88">
        <v>3.27</v>
      </c>
      <c r="AA14" s="88">
        <v>1.43</v>
      </c>
      <c r="AB14" s="88">
        <v>52.8</v>
      </c>
      <c r="AC14" s="89">
        <v>22508</v>
      </c>
    </row>
    <row r="15" spans="1:30" x14ac:dyDescent="0.55000000000000004">
      <c r="A15" s="85">
        <v>21910259001</v>
      </c>
      <c r="B15" s="86" t="s">
        <v>15</v>
      </c>
      <c r="C15" s="87">
        <v>72501</v>
      </c>
      <c r="D15" s="86" t="s">
        <v>306</v>
      </c>
      <c r="E15" s="85">
        <v>494</v>
      </c>
      <c r="F15" s="86" t="s">
        <v>296</v>
      </c>
      <c r="G15" s="86" t="s">
        <v>300</v>
      </c>
      <c r="H15" s="86" t="s">
        <v>309</v>
      </c>
      <c r="I15" s="86">
        <v>0</v>
      </c>
      <c r="J15" s="48">
        <v>41232</v>
      </c>
      <c r="K15" s="48">
        <v>41253</v>
      </c>
      <c r="L15" s="39">
        <v>3</v>
      </c>
      <c r="M15" s="86" t="s">
        <v>360</v>
      </c>
      <c r="N15" s="86" t="s">
        <v>360</v>
      </c>
      <c r="O15" s="86" t="s">
        <v>360</v>
      </c>
      <c r="P15" s="86" t="s">
        <v>360</v>
      </c>
      <c r="Q15" s="11">
        <v>51.2</v>
      </c>
      <c r="R15" s="11">
        <v>217</v>
      </c>
      <c r="S15" s="116" t="s">
        <v>419</v>
      </c>
      <c r="T15" s="87" t="s">
        <v>109</v>
      </c>
      <c r="U15" s="88">
        <v>12.7</v>
      </c>
      <c r="V15" s="88">
        <v>7.02</v>
      </c>
      <c r="W15" s="88">
        <v>35.299999999999997</v>
      </c>
      <c r="X15" s="88">
        <v>45.8</v>
      </c>
      <c r="Y15" s="89">
        <v>10197</v>
      </c>
      <c r="Z15" s="88">
        <v>3.82</v>
      </c>
      <c r="AA15" s="88">
        <v>1</v>
      </c>
      <c r="AB15" s="88">
        <v>55.2</v>
      </c>
      <c r="AC15" s="89">
        <v>36098</v>
      </c>
    </row>
    <row r="16" spans="1:30" x14ac:dyDescent="0.55000000000000004">
      <c r="A16" s="85">
        <v>21910259701</v>
      </c>
      <c r="B16" s="86" t="s">
        <v>118</v>
      </c>
      <c r="C16" s="87">
        <v>73501</v>
      </c>
      <c r="D16" s="86" t="s">
        <v>306</v>
      </c>
      <c r="E16" s="85">
        <v>846</v>
      </c>
      <c r="F16" s="86" t="s">
        <v>296</v>
      </c>
      <c r="G16" s="86" t="s">
        <v>300</v>
      </c>
      <c r="H16" s="86" t="s">
        <v>309</v>
      </c>
      <c r="I16" s="86">
        <v>0</v>
      </c>
      <c r="J16" s="48">
        <v>41290</v>
      </c>
      <c r="K16" s="48">
        <v>41311</v>
      </c>
      <c r="L16" s="39">
        <v>5</v>
      </c>
      <c r="M16" s="86" t="s">
        <v>360</v>
      </c>
      <c r="N16" s="86" t="s">
        <v>360</v>
      </c>
      <c r="O16" s="86" t="s">
        <v>360</v>
      </c>
      <c r="P16" s="86" t="s">
        <v>360</v>
      </c>
      <c r="Q16" s="11">
        <v>45.6</v>
      </c>
      <c r="R16" s="11">
        <v>312.10000000000002</v>
      </c>
      <c r="S16" s="116" t="s">
        <v>421</v>
      </c>
      <c r="T16" s="87" t="s">
        <v>242</v>
      </c>
      <c r="U16" s="88">
        <v>14.8</v>
      </c>
      <c r="V16" s="88">
        <v>8.41</v>
      </c>
      <c r="W16" s="88">
        <v>39.5</v>
      </c>
      <c r="X16" s="88">
        <v>41.8</v>
      </c>
      <c r="Y16" s="89">
        <v>7591</v>
      </c>
      <c r="Z16" s="88">
        <v>2.62</v>
      </c>
      <c r="AA16" s="88">
        <v>2.4</v>
      </c>
      <c r="AB16" s="88">
        <v>29.4</v>
      </c>
      <c r="AC16" s="89">
        <v>18714</v>
      </c>
    </row>
    <row r="17" spans="1:29" x14ac:dyDescent="0.55000000000000004">
      <c r="A17" s="85">
        <v>21910259901</v>
      </c>
      <c r="B17" s="86" t="s">
        <v>265</v>
      </c>
      <c r="C17" s="87">
        <v>73801</v>
      </c>
      <c r="D17" s="86" t="s">
        <v>306</v>
      </c>
      <c r="E17" s="85">
        <v>492</v>
      </c>
      <c r="F17" s="86" t="s">
        <v>295</v>
      </c>
      <c r="G17" s="86" t="s">
        <v>300</v>
      </c>
      <c r="H17" s="86" t="s">
        <v>309</v>
      </c>
      <c r="I17" s="86">
        <v>0</v>
      </c>
      <c r="J17" s="48">
        <v>41232</v>
      </c>
      <c r="K17" s="48">
        <v>41253</v>
      </c>
      <c r="L17" s="39">
        <v>3</v>
      </c>
      <c r="M17" s="86" t="s">
        <v>360</v>
      </c>
      <c r="N17" s="86" t="s">
        <v>360</v>
      </c>
      <c r="O17" s="86" t="s">
        <v>360</v>
      </c>
      <c r="P17" s="86" t="s">
        <v>360</v>
      </c>
      <c r="Q17" s="9">
        <v>48.5</v>
      </c>
      <c r="R17" s="11">
        <v>219.6</v>
      </c>
      <c r="S17" s="116" t="s">
        <v>419</v>
      </c>
      <c r="T17" s="87" t="s">
        <v>62</v>
      </c>
      <c r="U17" s="88">
        <v>11</v>
      </c>
      <c r="V17" s="88">
        <v>8.74</v>
      </c>
      <c r="W17" s="88">
        <v>32.6</v>
      </c>
      <c r="X17" s="88">
        <v>42.1</v>
      </c>
      <c r="Y17" s="89">
        <v>8788</v>
      </c>
      <c r="Z17" s="88">
        <v>3.64</v>
      </c>
      <c r="AA17" s="88">
        <v>0.71</v>
      </c>
      <c r="AB17" s="88">
        <v>75.7</v>
      </c>
      <c r="AC17" s="89">
        <v>29253</v>
      </c>
    </row>
    <row r="18" spans="1:29" x14ac:dyDescent="0.55000000000000004">
      <c r="A18" s="85">
        <v>21910259301</v>
      </c>
      <c r="B18" s="86" t="s">
        <v>30</v>
      </c>
      <c r="C18" s="87">
        <v>74201</v>
      </c>
      <c r="D18" s="86" t="s">
        <v>306</v>
      </c>
      <c r="E18" s="85">
        <v>851</v>
      </c>
      <c r="F18" s="86" t="s">
        <v>296</v>
      </c>
      <c r="G18" s="86" t="s">
        <v>300</v>
      </c>
      <c r="H18" s="86" t="s">
        <v>309</v>
      </c>
      <c r="I18" s="86">
        <v>0</v>
      </c>
      <c r="J18" s="48">
        <v>41288</v>
      </c>
      <c r="K18" s="48">
        <v>41309</v>
      </c>
      <c r="L18" s="39">
        <v>5</v>
      </c>
      <c r="M18" s="86" t="s">
        <v>360</v>
      </c>
      <c r="N18" s="86" t="s">
        <v>360</v>
      </c>
      <c r="O18" s="86" t="s">
        <v>360</v>
      </c>
      <c r="P18" s="86" t="s">
        <v>360</v>
      </c>
      <c r="Q18" s="11">
        <v>62.4</v>
      </c>
      <c r="R18" s="11">
        <v>328.8</v>
      </c>
      <c r="S18" s="116" t="s">
        <v>421</v>
      </c>
      <c r="T18" s="87" t="s">
        <v>109</v>
      </c>
      <c r="U18" s="88">
        <v>12.6</v>
      </c>
      <c r="V18" s="88">
        <v>9.8800000000000008</v>
      </c>
      <c r="W18" s="88">
        <v>28.7</v>
      </c>
      <c r="X18" s="88">
        <v>32.9</v>
      </c>
      <c r="Y18" s="89">
        <v>9971</v>
      </c>
      <c r="Z18" s="88">
        <v>1.22</v>
      </c>
      <c r="AA18" s="88">
        <v>2.64</v>
      </c>
      <c r="AB18" s="88">
        <v>21.1</v>
      </c>
      <c r="AC18" s="89">
        <v>17185</v>
      </c>
    </row>
    <row r="19" spans="1:29" x14ac:dyDescent="0.55000000000000004">
      <c r="A19" s="85">
        <v>21910260001</v>
      </c>
      <c r="B19" s="86" t="s">
        <v>17</v>
      </c>
      <c r="C19" s="87">
        <v>80701</v>
      </c>
      <c r="D19" s="86" t="s">
        <v>306</v>
      </c>
      <c r="E19" s="85">
        <v>494</v>
      </c>
      <c r="F19" s="86" t="s">
        <v>295</v>
      </c>
      <c r="G19" s="86" t="s">
        <v>300</v>
      </c>
      <c r="H19" s="86" t="s">
        <v>309</v>
      </c>
      <c r="I19" s="86">
        <v>0</v>
      </c>
      <c r="J19" s="48">
        <v>41232</v>
      </c>
      <c r="K19" s="48">
        <v>41253</v>
      </c>
      <c r="L19" s="39">
        <v>3</v>
      </c>
      <c r="M19" s="86" t="s">
        <v>360</v>
      </c>
      <c r="N19" s="86" t="s">
        <v>360</v>
      </c>
      <c r="O19" s="86" t="s">
        <v>360</v>
      </c>
      <c r="P19" s="86" t="s">
        <v>360</v>
      </c>
      <c r="Q19" s="11">
        <v>45.8</v>
      </c>
      <c r="R19" s="11">
        <v>232.5</v>
      </c>
      <c r="S19" s="116" t="s">
        <v>419</v>
      </c>
      <c r="T19" s="87" t="s">
        <v>64</v>
      </c>
      <c r="U19" s="88">
        <v>9.86</v>
      </c>
      <c r="V19" s="88">
        <v>5.08</v>
      </c>
      <c r="W19" s="88">
        <v>32.5</v>
      </c>
      <c r="X19" s="88">
        <v>40.799999999999997</v>
      </c>
      <c r="Y19" s="89">
        <v>7779</v>
      </c>
      <c r="Z19" s="88">
        <v>3.54</v>
      </c>
      <c r="AA19" s="88">
        <v>0.64</v>
      </c>
      <c r="AB19" s="88">
        <v>67.2</v>
      </c>
      <c r="AC19" s="89">
        <v>29294</v>
      </c>
    </row>
    <row r="20" spans="1:29" x14ac:dyDescent="0.55000000000000004">
      <c r="A20" s="85">
        <v>21910259201</v>
      </c>
      <c r="B20" s="86" t="s">
        <v>103</v>
      </c>
      <c r="C20" s="87">
        <v>81501</v>
      </c>
      <c r="D20" s="86" t="s">
        <v>306</v>
      </c>
      <c r="E20" s="85">
        <v>493</v>
      </c>
      <c r="F20" s="86" t="s">
        <v>296</v>
      </c>
      <c r="G20" s="86" t="s">
        <v>300</v>
      </c>
      <c r="H20" s="86" t="s">
        <v>309</v>
      </c>
      <c r="I20" s="86">
        <v>0</v>
      </c>
      <c r="J20" s="48">
        <v>41233</v>
      </c>
      <c r="K20" s="48">
        <v>41254</v>
      </c>
      <c r="L20" s="39">
        <v>3</v>
      </c>
      <c r="M20" s="86" t="s">
        <v>360</v>
      </c>
      <c r="N20" s="86" t="s">
        <v>360</v>
      </c>
      <c r="O20" s="86" t="s">
        <v>360</v>
      </c>
      <c r="P20" s="86" t="s">
        <v>360</v>
      </c>
      <c r="Q20" s="11">
        <v>30.3</v>
      </c>
      <c r="R20" s="11">
        <v>174.7</v>
      </c>
      <c r="S20" s="116" t="s">
        <v>419</v>
      </c>
      <c r="T20" s="87" t="s">
        <v>238</v>
      </c>
      <c r="U20" s="88">
        <v>13.5</v>
      </c>
      <c r="V20" s="88">
        <v>11.2</v>
      </c>
      <c r="W20" s="88">
        <v>33.200000000000003</v>
      </c>
      <c r="X20" s="88">
        <v>50.8</v>
      </c>
      <c r="Y20" s="89">
        <v>13010</v>
      </c>
      <c r="Z20" s="88">
        <v>1.72</v>
      </c>
      <c r="AA20" s="88">
        <v>0.99</v>
      </c>
      <c r="AB20" s="88">
        <v>49.1</v>
      </c>
      <c r="AC20" s="89">
        <v>29262</v>
      </c>
    </row>
    <row r="21" spans="1:29" x14ac:dyDescent="0.55000000000000004">
      <c r="A21" s="85">
        <v>21910259601</v>
      </c>
      <c r="B21" s="86" t="s">
        <v>173</v>
      </c>
      <c r="C21" s="87">
        <v>82301</v>
      </c>
      <c r="D21" s="86" t="s">
        <v>306</v>
      </c>
      <c r="E21" s="85">
        <v>850</v>
      </c>
      <c r="F21" s="86" t="s">
        <v>296</v>
      </c>
      <c r="G21" s="86" t="s">
        <v>300</v>
      </c>
      <c r="H21" s="86" t="s">
        <v>309</v>
      </c>
      <c r="I21" s="86">
        <v>0</v>
      </c>
      <c r="J21" s="48">
        <v>41289</v>
      </c>
      <c r="K21" s="48">
        <v>41310</v>
      </c>
      <c r="L21" s="39">
        <v>5</v>
      </c>
      <c r="M21" s="86" t="s">
        <v>360</v>
      </c>
      <c r="N21" s="86" t="s">
        <v>360</v>
      </c>
      <c r="O21" s="86" t="s">
        <v>360</v>
      </c>
      <c r="P21" s="86" t="s">
        <v>360</v>
      </c>
      <c r="Q21" s="15">
        <v>35.1</v>
      </c>
      <c r="R21" s="11">
        <v>136.80000000000001</v>
      </c>
      <c r="S21" s="116" t="s">
        <v>421</v>
      </c>
      <c r="T21" s="87" t="s">
        <v>236</v>
      </c>
      <c r="U21" s="88">
        <v>9.92</v>
      </c>
      <c r="V21" s="88">
        <v>16.100000000000001</v>
      </c>
      <c r="W21" s="88">
        <v>33.5</v>
      </c>
      <c r="X21" s="88">
        <v>52.6</v>
      </c>
      <c r="Y21" s="89">
        <v>14540</v>
      </c>
      <c r="Z21" s="88">
        <v>2.2200000000000002</v>
      </c>
      <c r="AA21" s="88">
        <v>2.99</v>
      </c>
      <c r="AB21" s="88">
        <v>35.299999999999997</v>
      </c>
      <c r="AC21" s="89">
        <v>23850</v>
      </c>
    </row>
    <row r="22" spans="1:29" x14ac:dyDescent="0.55000000000000004">
      <c r="A22" s="85">
        <v>21910272201</v>
      </c>
      <c r="B22" s="86" t="s">
        <v>105</v>
      </c>
      <c r="C22" s="87">
        <v>59701</v>
      </c>
      <c r="D22" s="86" t="s">
        <v>306</v>
      </c>
      <c r="E22" s="85">
        <v>585</v>
      </c>
      <c r="F22" s="86" t="s">
        <v>295</v>
      </c>
      <c r="G22" s="86" t="s">
        <v>300</v>
      </c>
      <c r="H22" s="86" t="s">
        <v>308</v>
      </c>
      <c r="I22" s="86">
        <v>0.05</v>
      </c>
      <c r="J22" s="48">
        <v>41234</v>
      </c>
      <c r="K22" s="48">
        <v>41255</v>
      </c>
      <c r="L22" s="39">
        <v>3</v>
      </c>
      <c r="M22" s="86" t="s">
        <v>360</v>
      </c>
      <c r="N22" s="86" t="s">
        <v>360</v>
      </c>
      <c r="O22" s="86" t="s">
        <v>360</v>
      </c>
      <c r="P22" s="86" t="s">
        <v>360</v>
      </c>
      <c r="Q22" s="11">
        <v>34.4</v>
      </c>
      <c r="R22" s="11">
        <v>239</v>
      </c>
      <c r="S22" s="116" t="s">
        <v>419</v>
      </c>
      <c r="T22" s="87" t="s">
        <v>240</v>
      </c>
      <c r="U22" s="88">
        <v>11</v>
      </c>
      <c r="V22" s="88">
        <v>8.08</v>
      </c>
      <c r="W22" s="88">
        <v>25.4</v>
      </c>
      <c r="X22" s="88">
        <v>39.799999999999997</v>
      </c>
      <c r="Y22" s="89">
        <v>5114</v>
      </c>
      <c r="Z22" s="88">
        <v>4.51</v>
      </c>
      <c r="AA22" s="88">
        <v>0.47</v>
      </c>
      <c r="AB22" s="88">
        <v>75.099999999999994</v>
      </c>
      <c r="AC22" s="89">
        <v>23875</v>
      </c>
    </row>
    <row r="23" spans="1:29" x14ac:dyDescent="0.55000000000000004">
      <c r="A23" s="85">
        <v>21910271601</v>
      </c>
      <c r="B23" s="86" t="s">
        <v>227</v>
      </c>
      <c r="C23" s="87">
        <v>61201</v>
      </c>
      <c r="D23" s="86" t="s">
        <v>306</v>
      </c>
      <c r="E23" s="85">
        <v>820</v>
      </c>
      <c r="F23" s="86" t="s">
        <v>296</v>
      </c>
      <c r="G23" s="86" t="s">
        <v>300</v>
      </c>
      <c r="H23" s="86" t="s">
        <v>308</v>
      </c>
      <c r="I23" s="86">
        <v>0.05</v>
      </c>
      <c r="J23" s="48">
        <v>41263</v>
      </c>
      <c r="K23" s="48">
        <v>41284</v>
      </c>
      <c r="L23" s="39">
        <v>4</v>
      </c>
      <c r="M23" s="86" t="s">
        <v>360</v>
      </c>
      <c r="N23" s="86" t="s">
        <v>360</v>
      </c>
      <c r="O23" s="86" t="s">
        <v>360</v>
      </c>
      <c r="P23" s="86" t="s">
        <v>360</v>
      </c>
      <c r="Q23" s="11">
        <v>52.4</v>
      </c>
      <c r="R23" s="11">
        <v>390</v>
      </c>
      <c r="S23" s="116" t="s">
        <v>420</v>
      </c>
      <c r="T23" s="87" t="s">
        <v>438</v>
      </c>
      <c r="U23" s="88">
        <v>12.7</v>
      </c>
      <c r="V23" s="88">
        <v>11.3</v>
      </c>
      <c r="W23" s="88">
        <v>39.799999999999997</v>
      </c>
      <c r="X23" s="88">
        <v>49.3</v>
      </c>
      <c r="Y23" s="89">
        <v>9689</v>
      </c>
      <c r="Z23" s="88">
        <v>1.83</v>
      </c>
      <c r="AA23" s="88">
        <v>3.15</v>
      </c>
      <c r="AB23" s="88">
        <v>23.4</v>
      </c>
      <c r="AC23" s="89">
        <v>16757</v>
      </c>
    </row>
    <row r="24" spans="1:29" x14ac:dyDescent="0.55000000000000004">
      <c r="A24" s="85">
        <v>21910272001</v>
      </c>
      <c r="B24" s="86" t="s">
        <v>219</v>
      </c>
      <c r="C24" s="87">
        <v>63901</v>
      </c>
      <c r="D24" s="86" t="s">
        <v>306</v>
      </c>
      <c r="E24" s="85">
        <v>349</v>
      </c>
      <c r="F24" s="86" t="s">
        <v>295</v>
      </c>
      <c r="G24" s="86" t="s">
        <v>300</v>
      </c>
      <c r="H24" s="86" t="s">
        <v>308</v>
      </c>
      <c r="I24" s="86">
        <v>0.05</v>
      </c>
      <c r="J24" s="48">
        <v>41207</v>
      </c>
      <c r="K24" s="48">
        <v>41228</v>
      </c>
      <c r="L24" s="39">
        <v>2</v>
      </c>
      <c r="M24" s="86" t="s">
        <v>360</v>
      </c>
      <c r="N24" s="86" t="s">
        <v>360</v>
      </c>
      <c r="O24" s="86" t="s">
        <v>360</v>
      </c>
      <c r="P24" s="86" t="s">
        <v>360</v>
      </c>
      <c r="Q24" s="11">
        <v>42.4</v>
      </c>
      <c r="R24" s="11">
        <v>202.3</v>
      </c>
      <c r="S24" s="116" t="s">
        <v>418</v>
      </c>
      <c r="T24" s="87" t="s">
        <v>427</v>
      </c>
      <c r="U24" s="88">
        <v>7.33</v>
      </c>
      <c r="V24" s="88">
        <v>6.93</v>
      </c>
      <c r="W24" s="88">
        <v>19</v>
      </c>
      <c r="X24" s="88">
        <v>40.700000000000003</v>
      </c>
      <c r="Y24" s="89">
        <v>27242</v>
      </c>
      <c r="Z24" s="88">
        <v>1.61</v>
      </c>
      <c r="AA24" s="88">
        <v>1.29</v>
      </c>
      <c r="AB24" s="88">
        <v>31.7</v>
      </c>
      <c r="AC24" s="89">
        <v>82046</v>
      </c>
    </row>
    <row r="25" spans="1:29" x14ac:dyDescent="0.55000000000000004">
      <c r="A25" s="85">
        <v>21910272601</v>
      </c>
      <c r="B25" s="86" t="s">
        <v>26</v>
      </c>
      <c r="C25" s="87">
        <v>65601</v>
      </c>
      <c r="D25" s="86" t="s">
        <v>306</v>
      </c>
      <c r="E25" s="85">
        <v>938</v>
      </c>
      <c r="F25" s="86" t="s">
        <v>295</v>
      </c>
      <c r="G25" s="86" t="s">
        <v>300</v>
      </c>
      <c r="H25" s="86" t="s">
        <v>308</v>
      </c>
      <c r="I25" s="86">
        <v>0.05</v>
      </c>
      <c r="J25" s="48">
        <v>41288</v>
      </c>
      <c r="K25" s="48">
        <v>41309</v>
      </c>
      <c r="L25" s="39">
        <v>5</v>
      </c>
      <c r="M25" s="86" t="s">
        <v>360</v>
      </c>
      <c r="N25" s="86" t="s">
        <v>360</v>
      </c>
      <c r="O25" s="86" t="s">
        <v>360</v>
      </c>
      <c r="P25" s="86" t="s">
        <v>360</v>
      </c>
      <c r="Q25" s="11">
        <v>47</v>
      </c>
      <c r="R25" s="11">
        <v>260.3</v>
      </c>
      <c r="S25" s="116" t="s">
        <v>421</v>
      </c>
      <c r="T25" s="87" t="s">
        <v>87</v>
      </c>
      <c r="U25" s="88">
        <v>10.199999999999999</v>
      </c>
      <c r="V25" s="88">
        <v>10.1</v>
      </c>
      <c r="W25" s="88">
        <v>27.1</v>
      </c>
      <c r="X25" s="88">
        <v>32.1</v>
      </c>
      <c r="Y25" s="89">
        <v>13570</v>
      </c>
      <c r="Z25" s="88">
        <v>1.05</v>
      </c>
      <c r="AA25" s="88">
        <v>2.08</v>
      </c>
      <c r="AB25" s="88">
        <v>23.5</v>
      </c>
      <c r="AC25" s="89">
        <v>24386</v>
      </c>
    </row>
    <row r="26" spans="1:29" x14ac:dyDescent="0.55000000000000004">
      <c r="A26" s="85">
        <v>21910271801</v>
      </c>
      <c r="B26" s="86" t="s">
        <v>267</v>
      </c>
      <c r="C26" s="87">
        <v>65801</v>
      </c>
      <c r="D26" s="86" t="s">
        <v>306</v>
      </c>
      <c r="E26" s="85">
        <v>824</v>
      </c>
      <c r="F26" s="86" t="s">
        <v>296</v>
      </c>
      <c r="G26" s="86" t="s">
        <v>300</v>
      </c>
      <c r="H26" s="86" t="s">
        <v>308</v>
      </c>
      <c r="I26" s="86">
        <v>0.05</v>
      </c>
      <c r="J26" s="48">
        <v>41261</v>
      </c>
      <c r="K26" s="48">
        <v>41282</v>
      </c>
      <c r="L26" s="39">
        <v>4</v>
      </c>
      <c r="M26" s="86" t="s">
        <v>360</v>
      </c>
      <c r="N26" s="86" t="s">
        <v>360</v>
      </c>
      <c r="O26" s="86" t="s">
        <v>360</v>
      </c>
      <c r="P26" s="86" t="s">
        <v>360</v>
      </c>
      <c r="Q26" s="9">
        <v>59.9</v>
      </c>
      <c r="R26" s="11">
        <v>374.9</v>
      </c>
      <c r="S26" s="116" t="s">
        <v>420</v>
      </c>
      <c r="T26" s="87" t="s">
        <v>459</v>
      </c>
      <c r="U26" s="88">
        <v>10.6</v>
      </c>
      <c r="V26" s="88">
        <v>10.9</v>
      </c>
      <c r="W26" s="88">
        <v>82.1</v>
      </c>
      <c r="X26" s="88">
        <v>33.1</v>
      </c>
      <c r="Y26" s="89">
        <v>14248</v>
      </c>
      <c r="Z26" s="88">
        <v>1.32</v>
      </c>
      <c r="AA26" s="88">
        <v>3.28</v>
      </c>
      <c r="AB26" s="88">
        <v>16.7</v>
      </c>
      <c r="AC26" s="89">
        <v>22992</v>
      </c>
    </row>
    <row r="27" spans="1:29" x14ac:dyDescent="0.55000000000000004">
      <c r="A27" s="85">
        <v>21910271301</v>
      </c>
      <c r="B27" s="86" t="s">
        <v>187</v>
      </c>
      <c r="C27" s="87">
        <v>67501</v>
      </c>
      <c r="D27" s="86" t="s">
        <v>306</v>
      </c>
      <c r="E27" s="85">
        <v>591</v>
      </c>
      <c r="F27" s="86" t="s">
        <v>296</v>
      </c>
      <c r="G27" s="86" t="s">
        <v>300</v>
      </c>
      <c r="H27" s="86" t="s">
        <v>308</v>
      </c>
      <c r="I27" s="86">
        <v>0.05</v>
      </c>
      <c r="J27" s="48">
        <v>41233</v>
      </c>
      <c r="K27" s="48">
        <v>41254</v>
      </c>
      <c r="L27" s="39">
        <v>3</v>
      </c>
      <c r="M27" s="86" t="s">
        <v>360</v>
      </c>
      <c r="N27" s="86" t="s">
        <v>360</v>
      </c>
      <c r="O27" s="86" t="s">
        <v>360</v>
      </c>
      <c r="P27" s="86" t="s">
        <v>360</v>
      </c>
      <c r="Q27" s="11">
        <v>40.4</v>
      </c>
      <c r="R27" s="11">
        <v>275.2</v>
      </c>
      <c r="S27" s="116" t="s">
        <v>419</v>
      </c>
      <c r="T27" s="87" t="s">
        <v>228</v>
      </c>
      <c r="U27" s="88">
        <v>12.2</v>
      </c>
      <c r="V27" s="88">
        <v>14</v>
      </c>
      <c r="W27" s="88">
        <v>35.799999999999997</v>
      </c>
      <c r="X27" s="88">
        <v>54.2</v>
      </c>
      <c r="Y27" s="89">
        <v>11095</v>
      </c>
      <c r="Z27" s="88">
        <v>1.72</v>
      </c>
      <c r="AA27" s="88">
        <v>0.85</v>
      </c>
      <c r="AB27" s="88">
        <v>43.9</v>
      </c>
      <c r="AC27" s="89">
        <v>25130</v>
      </c>
    </row>
    <row r="28" spans="1:29" x14ac:dyDescent="0.55000000000000004">
      <c r="A28" s="85">
        <v>21910272301</v>
      </c>
      <c r="B28" s="86" t="s">
        <v>232</v>
      </c>
      <c r="C28" s="87">
        <v>67601</v>
      </c>
      <c r="D28" s="86" t="s">
        <v>306</v>
      </c>
      <c r="E28" s="85">
        <v>822</v>
      </c>
      <c r="F28" s="86" t="s">
        <v>295</v>
      </c>
      <c r="G28" s="86" t="s">
        <v>300</v>
      </c>
      <c r="H28" s="86" t="s">
        <v>308</v>
      </c>
      <c r="I28" s="86">
        <v>0.05</v>
      </c>
      <c r="J28" s="48">
        <v>41262</v>
      </c>
      <c r="K28" s="48">
        <v>41283</v>
      </c>
      <c r="L28" s="39">
        <v>4</v>
      </c>
      <c r="M28" s="86" t="s">
        <v>360</v>
      </c>
      <c r="N28" s="86" t="s">
        <v>360</v>
      </c>
      <c r="O28" s="86" t="s">
        <v>360</v>
      </c>
      <c r="P28" s="86" t="s">
        <v>360</v>
      </c>
      <c r="Q28" s="11">
        <v>46.6</v>
      </c>
      <c r="R28" s="11">
        <v>375.3</v>
      </c>
      <c r="S28" s="116" t="s">
        <v>420</v>
      </c>
      <c r="T28" s="87" t="s">
        <v>458</v>
      </c>
      <c r="U28" s="88">
        <v>15.5</v>
      </c>
      <c r="V28" s="88">
        <v>9.1</v>
      </c>
      <c r="W28" s="88">
        <v>48.9</v>
      </c>
      <c r="X28" s="88">
        <v>45.7</v>
      </c>
      <c r="Y28" s="89">
        <v>7780</v>
      </c>
      <c r="Z28" s="88">
        <v>2.27</v>
      </c>
      <c r="AA28" s="88">
        <v>5.28</v>
      </c>
      <c r="AB28" s="88">
        <v>13.8</v>
      </c>
      <c r="AC28" s="89">
        <v>16172</v>
      </c>
    </row>
    <row r="29" spans="1:29" x14ac:dyDescent="0.55000000000000004">
      <c r="A29" s="85">
        <v>21910272101</v>
      </c>
      <c r="B29" s="86" t="s">
        <v>220</v>
      </c>
      <c r="C29" s="87">
        <v>69301</v>
      </c>
      <c r="D29" s="86" t="s">
        <v>306</v>
      </c>
      <c r="E29" s="85">
        <v>346</v>
      </c>
      <c r="F29" s="86" t="s">
        <v>295</v>
      </c>
      <c r="G29" s="86" t="s">
        <v>300</v>
      </c>
      <c r="H29" s="86" t="s">
        <v>308</v>
      </c>
      <c r="I29" s="86">
        <v>0.05</v>
      </c>
      <c r="J29" s="48">
        <v>41207</v>
      </c>
      <c r="K29" s="48">
        <v>41228</v>
      </c>
      <c r="L29" s="39">
        <v>2</v>
      </c>
      <c r="M29" s="86" t="s">
        <v>360</v>
      </c>
      <c r="N29" s="86" t="s">
        <v>360</v>
      </c>
      <c r="O29" s="86" t="s">
        <v>360</v>
      </c>
      <c r="P29" s="86" t="s">
        <v>360</v>
      </c>
      <c r="Q29" s="11">
        <v>38.4</v>
      </c>
      <c r="R29" s="11">
        <v>192.1</v>
      </c>
      <c r="S29" s="116" t="s">
        <v>418</v>
      </c>
      <c r="T29" s="87" t="s">
        <v>428</v>
      </c>
      <c r="U29" s="88">
        <v>8.98</v>
      </c>
      <c r="V29" s="88">
        <v>4.76</v>
      </c>
      <c r="W29" s="88">
        <v>25.5</v>
      </c>
      <c r="X29" s="88">
        <v>33.700000000000003</v>
      </c>
      <c r="Y29" s="89">
        <v>11232</v>
      </c>
      <c r="Z29" s="88">
        <v>1.46</v>
      </c>
      <c r="AA29" s="88">
        <v>0.61</v>
      </c>
      <c r="AB29" s="88">
        <v>32.1</v>
      </c>
      <c r="AC29" s="89">
        <v>36032</v>
      </c>
    </row>
    <row r="30" spans="1:29" x14ac:dyDescent="0.55000000000000004">
      <c r="A30" s="85">
        <v>21910271501</v>
      </c>
      <c r="B30" s="86" t="s">
        <v>136</v>
      </c>
      <c r="C30" s="87">
        <v>69801</v>
      </c>
      <c r="D30" s="86" t="s">
        <v>306</v>
      </c>
      <c r="E30" s="85">
        <v>589</v>
      </c>
      <c r="F30" s="86" t="s">
        <v>296</v>
      </c>
      <c r="G30" s="86" t="s">
        <v>300</v>
      </c>
      <c r="H30" s="86" t="s">
        <v>308</v>
      </c>
      <c r="I30" s="86">
        <v>0.05</v>
      </c>
      <c r="J30" s="48">
        <v>41235</v>
      </c>
      <c r="K30" s="48">
        <v>41256</v>
      </c>
      <c r="L30" s="39">
        <v>3</v>
      </c>
      <c r="M30" s="86" t="s">
        <v>360</v>
      </c>
      <c r="N30" s="86" t="s">
        <v>360</v>
      </c>
      <c r="O30" s="86" t="s">
        <v>360</v>
      </c>
      <c r="P30" s="86" t="s">
        <v>360</v>
      </c>
      <c r="Q30" s="11">
        <v>51.4</v>
      </c>
      <c r="R30" s="11">
        <v>391.4</v>
      </c>
      <c r="S30" s="116" t="s">
        <v>419</v>
      </c>
      <c r="T30" s="87" t="s">
        <v>478</v>
      </c>
      <c r="U30" s="88">
        <v>10.4</v>
      </c>
      <c r="V30" s="88">
        <v>10.7</v>
      </c>
      <c r="W30" s="88">
        <v>28.5</v>
      </c>
      <c r="X30" s="88">
        <v>36.4</v>
      </c>
      <c r="Y30" s="89">
        <v>13378</v>
      </c>
      <c r="Z30" s="88">
        <v>1.42</v>
      </c>
      <c r="AA30" s="88">
        <v>0.34</v>
      </c>
      <c r="AB30" s="88">
        <v>74.599999999999994</v>
      </c>
      <c r="AC30" s="89">
        <v>35817</v>
      </c>
    </row>
    <row r="31" spans="1:29" x14ac:dyDescent="0.55000000000000004">
      <c r="A31" s="85">
        <v>21910271201</v>
      </c>
      <c r="B31" s="86" t="s">
        <v>255</v>
      </c>
      <c r="C31" s="87">
        <v>70001</v>
      </c>
      <c r="D31" s="86" t="s">
        <v>306</v>
      </c>
      <c r="E31" s="85">
        <v>349</v>
      </c>
      <c r="F31" s="86" t="s">
        <v>296</v>
      </c>
      <c r="G31" s="86" t="s">
        <v>300</v>
      </c>
      <c r="H31" s="86" t="s">
        <v>308</v>
      </c>
      <c r="I31" s="86">
        <v>0.05</v>
      </c>
      <c r="J31" s="48">
        <v>41207</v>
      </c>
      <c r="K31" s="48">
        <v>41228</v>
      </c>
      <c r="L31" s="39">
        <v>2</v>
      </c>
      <c r="M31" s="86" t="s">
        <v>360</v>
      </c>
      <c r="N31" s="86" t="s">
        <v>360</v>
      </c>
      <c r="O31" s="86" t="s">
        <v>360</v>
      </c>
      <c r="P31" s="86" t="s">
        <v>360</v>
      </c>
      <c r="Q31" s="9">
        <v>51.1</v>
      </c>
      <c r="R31" s="11">
        <v>216.8</v>
      </c>
      <c r="S31" s="116" t="s">
        <v>418</v>
      </c>
      <c r="T31" s="87" t="s">
        <v>426</v>
      </c>
      <c r="U31" s="88">
        <v>7.84</v>
      </c>
      <c r="V31" s="88">
        <v>1.94</v>
      </c>
      <c r="W31" s="88">
        <v>26.2</v>
      </c>
      <c r="X31" s="88">
        <v>21.4</v>
      </c>
      <c r="Y31" s="89">
        <v>8629</v>
      </c>
      <c r="Z31" s="88">
        <v>1.53</v>
      </c>
      <c r="AA31" s="88">
        <v>0.26</v>
      </c>
      <c r="AB31" s="88">
        <v>34.299999999999997</v>
      </c>
      <c r="AC31" s="89">
        <v>37827</v>
      </c>
    </row>
    <row r="32" spans="1:29" x14ac:dyDescent="0.55000000000000004">
      <c r="A32" s="85">
        <v>21910271701</v>
      </c>
      <c r="B32" s="86" t="s">
        <v>225</v>
      </c>
      <c r="C32" s="87">
        <v>70701</v>
      </c>
      <c r="D32" s="86" t="s">
        <v>306</v>
      </c>
      <c r="E32" s="85">
        <v>823</v>
      </c>
      <c r="F32" s="86" t="s">
        <v>296</v>
      </c>
      <c r="G32" s="86" t="s">
        <v>300</v>
      </c>
      <c r="H32" s="86" t="s">
        <v>308</v>
      </c>
      <c r="I32" s="86">
        <v>0.05</v>
      </c>
      <c r="J32" s="48">
        <v>41262</v>
      </c>
      <c r="K32" s="48">
        <v>41283</v>
      </c>
      <c r="L32" s="39">
        <v>4</v>
      </c>
      <c r="M32" s="86" t="s">
        <v>360</v>
      </c>
      <c r="N32" s="86" t="s">
        <v>360</v>
      </c>
      <c r="O32" s="86" t="s">
        <v>360</v>
      </c>
      <c r="P32" s="86" t="s">
        <v>360</v>
      </c>
      <c r="Q32" s="11">
        <v>55.9</v>
      </c>
      <c r="R32" s="11">
        <v>302</v>
      </c>
      <c r="S32" s="116" t="s">
        <v>420</v>
      </c>
      <c r="T32" s="87" t="s">
        <v>457</v>
      </c>
      <c r="U32" s="88">
        <v>8.5500000000000007</v>
      </c>
      <c r="V32" s="88">
        <v>13.9</v>
      </c>
      <c r="W32" s="88">
        <v>44.1</v>
      </c>
      <c r="X32" s="88">
        <v>51.5</v>
      </c>
      <c r="Y32" s="89">
        <v>3221</v>
      </c>
      <c r="Z32" s="88">
        <v>1.45</v>
      </c>
      <c r="AA32" s="88">
        <v>3.32</v>
      </c>
      <c r="AB32" s="88">
        <v>6.41</v>
      </c>
      <c r="AC32" s="89">
        <v>10484</v>
      </c>
    </row>
    <row r="33" spans="1:29" x14ac:dyDescent="0.55000000000000004">
      <c r="A33" s="85">
        <v>21910270901</v>
      </c>
      <c r="B33" s="86" t="s">
        <v>214</v>
      </c>
      <c r="C33" s="87">
        <v>70901</v>
      </c>
      <c r="D33" s="86" t="s">
        <v>306</v>
      </c>
      <c r="E33" s="85">
        <v>99</v>
      </c>
      <c r="F33" s="86" t="s">
        <v>296</v>
      </c>
      <c r="G33" s="86" t="s">
        <v>300</v>
      </c>
      <c r="H33" s="86" t="s">
        <v>308</v>
      </c>
      <c r="I33" s="86">
        <v>0.05</v>
      </c>
      <c r="J33" s="48">
        <v>41176</v>
      </c>
      <c r="K33" s="48">
        <v>41197</v>
      </c>
      <c r="L33" s="39">
        <v>1</v>
      </c>
      <c r="M33" s="86">
        <v>0</v>
      </c>
      <c r="N33" s="86">
        <v>16</v>
      </c>
      <c r="O33" s="86">
        <v>0</v>
      </c>
      <c r="P33" s="86">
        <v>10</v>
      </c>
      <c r="Q33" s="11">
        <v>43.5</v>
      </c>
      <c r="R33" s="11">
        <v>208.4</v>
      </c>
      <c r="S33" s="116" t="s">
        <v>417</v>
      </c>
      <c r="T33" s="87" t="s">
        <v>461</v>
      </c>
      <c r="U33" s="88">
        <v>12.1</v>
      </c>
      <c r="V33" s="88">
        <v>13.4</v>
      </c>
      <c r="W33" s="88">
        <v>29.5</v>
      </c>
      <c r="X33" s="88">
        <v>52.4</v>
      </c>
      <c r="Y33" s="89">
        <v>14608</v>
      </c>
      <c r="Z33" s="88">
        <v>2.68</v>
      </c>
      <c r="AA33" s="88">
        <v>2.72</v>
      </c>
      <c r="AB33" s="88">
        <v>38.1</v>
      </c>
      <c r="AC33" s="89">
        <v>23098</v>
      </c>
    </row>
    <row r="34" spans="1:29" x14ac:dyDescent="0.55000000000000004">
      <c r="A34" s="85">
        <v>21910271001</v>
      </c>
      <c r="B34" s="86" t="s">
        <v>48</v>
      </c>
      <c r="C34" s="87">
        <v>71001</v>
      </c>
      <c r="D34" s="86" t="s">
        <v>306</v>
      </c>
      <c r="E34" s="85">
        <v>106</v>
      </c>
      <c r="F34" s="86" t="s">
        <v>296</v>
      </c>
      <c r="G34" s="86" t="s">
        <v>300</v>
      </c>
      <c r="H34" s="86" t="s">
        <v>308</v>
      </c>
      <c r="I34" s="86">
        <v>0.05</v>
      </c>
      <c r="J34" s="48">
        <v>41176</v>
      </c>
      <c r="K34" s="48">
        <v>41197</v>
      </c>
      <c r="L34" s="39">
        <v>1</v>
      </c>
      <c r="M34" s="86">
        <v>0</v>
      </c>
      <c r="N34" s="86">
        <v>16</v>
      </c>
      <c r="O34" s="86">
        <v>0</v>
      </c>
      <c r="P34" s="86">
        <v>10</v>
      </c>
      <c r="Q34" s="11">
        <v>58</v>
      </c>
      <c r="R34" s="11">
        <v>275.7</v>
      </c>
      <c r="S34" s="116" t="s">
        <v>417</v>
      </c>
      <c r="T34" s="87" t="s">
        <v>462</v>
      </c>
      <c r="U34" s="88">
        <v>8.59</v>
      </c>
      <c r="V34" s="88">
        <v>14.2</v>
      </c>
      <c r="W34" s="88">
        <v>24.2</v>
      </c>
      <c r="X34" s="88">
        <v>51.2</v>
      </c>
      <c r="Y34" s="89">
        <v>12068</v>
      </c>
      <c r="Z34" s="88">
        <v>2.4900000000000002</v>
      </c>
      <c r="AA34" s="88">
        <v>2.21</v>
      </c>
      <c r="AB34" s="88">
        <v>34.4</v>
      </c>
      <c r="AC34" s="89">
        <v>23425</v>
      </c>
    </row>
    <row r="35" spans="1:29" x14ac:dyDescent="0.55000000000000004">
      <c r="A35" s="85">
        <v>21910271101</v>
      </c>
      <c r="B35" s="86" t="s">
        <v>97</v>
      </c>
      <c r="C35" s="87">
        <v>71101</v>
      </c>
      <c r="D35" s="86" t="s">
        <v>306</v>
      </c>
      <c r="E35" s="85">
        <v>102</v>
      </c>
      <c r="F35" s="86" t="s">
        <v>296</v>
      </c>
      <c r="G35" s="86" t="s">
        <v>300</v>
      </c>
      <c r="H35" s="86" t="s">
        <v>308</v>
      </c>
      <c r="I35" s="86">
        <v>0.05</v>
      </c>
      <c r="J35" s="48">
        <v>41179</v>
      </c>
      <c r="K35" s="48">
        <v>41200</v>
      </c>
      <c r="L35" s="39">
        <v>1</v>
      </c>
      <c r="M35" s="86">
        <v>0</v>
      </c>
      <c r="N35" s="86">
        <v>14</v>
      </c>
      <c r="O35" s="86">
        <v>0</v>
      </c>
      <c r="P35" s="86">
        <v>7</v>
      </c>
      <c r="Q35" s="11">
        <v>46.5</v>
      </c>
      <c r="R35" s="11">
        <v>225.1</v>
      </c>
      <c r="S35" s="116" t="s">
        <v>417</v>
      </c>
      <c r="T35" s="87" t="s">
        <v>463</v>
      </c>
      <c r="U35" s="88">
        <v>8.75</v>
      </c>
      <c r="V35" s="88">
        <v>4.9800000000000004</v>
      </c>
      <c r="W35" s="88">
        <v>29.5</v>
      </c>
      <c r="X35" s="88">
        <v>38.4</v>
      </c>
      <c r="Y35" s="89">
        <v>34056</v>
      </c>
      <c r="Z35" s="88">
        <v>0.94</v>
      </c>
      <c r="AA35" s="88">
        <v>1</v>
      </c>
      <c r="AB35" s="88">
        <v>24</v>
      </c>
      <c r="AC35" s="93">
        <v>121000</v>
      </c>
    </row>
    <row r="36" spans="1:29" x14ac:dyDescent="0.55000000000000004">
      <c r="A36" s="85">
        <v>21910271901</v>
      </c>
      <c r="B36" s="86" t="s">
        <v>49</v>
      </c>
      <c r="C36" s="87">
        <v>71901</v>
      </c>
      <c r="D36" s="86" t="s">
        <v>306</v>
      </c>
      <c r="E36" s="85">
        <v>106</v>
      </c>
      <c r="F36" s="86" t="s">
        <v>295</v>
      </c>
      <c r="G36" s="86" t="s">
        <v>300</v>
      </c>
      <c r="H36" s="86" t="s">
        <v>308</v>
      </c>
      <c r="I36" s="86">
        <v>0.05</v>
      </c>
      <c r="J36" s="48">
        <v>41176</v>
      </c>
      <c r="K36" s="48">
        <v>41197</v>
      </c>
      <c r="L36" s="39">
        <v>1</v>
      </c>
      <c r="M36" s="86">
        <v>0</v>
      </c>
      <c r="N36" s="86">
        <v>16</v>
      </c>
      <c r="O36" s="86">
        <v>0</v>
      </c>
      <c r="P36" s="86">
        <v>10</v>
      </c>
      <c r="Q36" s="11">
        <v>52.3</v>
      </c>
      <c r="R36" s="11">
        <v>350.8</v>
      </c>
      <c r="S36" s="116" t="s">
        <v>417</v>
      </c>
      <c r="T36" s="87" t="s">
        <v>464</v>
      </c>
      <c r="U36" s="88">
        <v>12.8</v>
      </c>
      <c r="V36" s="88">
        <v>12.9</v>
      </c>
      <c r="W36" s="88">
        <v>30.6</v>
      </c>
      <c r="X36" s="88">
        <v>54.3</v>
      </c>
      <c r="Y36" s="89">
        <v>12301</v>
      </c>
      <c r="Z36" s="88">
        <v>3.7</v>
      </c>
      <c r="AA36" s="88">
        <v>2.5099999999999998</v>
      </c>
      <c r="AB36" s="88">
        <v>39.5</v>
      </c>
      <c r="AC36" s="89">
        <v>32006</v>
      </c>
    </row>
    <row r="37" spans="1:29" x14ac:dyDescent="0.55000000000000004">
      <c r="A37" s="85">
        <v>21910272701</v>
      </c>
      <c r="B37" s="86" t="s">
        <v>157</v>
      </c>
      <c r="C37" s="87">
        <v>74601</v>
      </c>
      <c r="D37" s="86" t="s">
        <v>306</v>
      </c>
      <c r="E37" s="85">
        <v>939</v>
      </c>
      <c r="F37" s="86" t="s">
        <v>295</v>
      </c>
      <c r="G37" s="86" t="s">
        <v>300</v>
      </c>
      <c r="H37" s="86" t="s">
        <v>308</v>
      </c>
      <c r="I37" s="86">
        <v>0.05</v>
      </c>
      <c r="J37" s="48">
        <v>41289</v>
      </c>
      <c r="K37" s="48">
        <v>41310</v>
      </c>
      <c r="L37" s="39">
        <v>5</v>
      </c>
      <c r="M37" s="86" t="s">
        <v>360</v>
      </c>
      <c r="N37" s="86" t="s">
        <v>360</v>
      </c>
      <c r="O37" s="86" t="s">
        <v>360</v>
      </c>
      <c r="P37" s="86" t="s">
        <v>360</v>
      </c>
      <c r="Q37" s="11">
        <v>55</v>
      </c>
      <c r="R37" s="11">
        <v>435</v>
      </c>
      <c r="S37" s="116" t="s">
        <v>421</v>
      </c>
      <c r="T37" s="87" t="s">
        <v>132</v>
      </c>
      <c r="U37" s="88">
        <v>7.46</v>
      </c>
      <c r="V37" s="88">
        <v>11.4</v>
      </c>
      <c r="W37" s="88">
        <v>24.7</v>
      </c>
      <c r="X37" s="88">
        <v>37.799999999999997</v>
      </c>
      <c r="Y37" s="89">
        <v>10786</v>
      </c>
      <c r="Z37" s="88">
        <v>1.28</v>
      </c>
      <c r="AA37" s="88">
        <v>3.84</v>
      </c>
      <c r="AB37" s="88">
        <v>14.6</v>
      </c>
      <c r="AC37" s="89">
        <v>20483</v>
      </c>
    </row>
    <row r="38" spans="1:29" x14ac:dyDescent="0.55000000000000004">
      <c r="A38" s="85">
        <v>21910280801</v>
      </c>
      <c r="B38" s="86" t="s">
        <v>246</v>
      </c>
      <c r="C38" s="87">
        <v>80800</v>
      </c>
      <c r="D38" s="86" t="s">
        <v>306</v>
      </c>
      <c r="E38" s="85">
        <v>817</v>
      </c>
      <c r="F38" s="86" t="s">
        <v>296</v>
      </c>
      <c r="G38" s="86" t="s">
        <v>300</v>
      </c>
      <c r="H38" s="86" t="s">
        <v>308</v>
      </c>
      <c r="I38" s="86">
        <v>0.05</v>
      </c>
      <c r="J38" s="48">
        <v>41264</v>
      </c>
      <c r="K38" s="48">
        <v>41285</v>
      </c>
      <c r="L38" s="39">
        <v>4</v>
      </c>
      <c r="M38" s="86" t="s">
        <v>360</v>
      </c>
      <c r="N38" s="86" t="s">
        <v>360</v>
      </c>
      <c r="O38" s="86" t="s">
        <v>360</v>
      </c>
      <c r="P38" s="86" t="s">
        <v>360</v>
      </c>
      <c r="Q38" s="11">
        <v>58</v>
      </c>
      <c r="R38" s="11">
        <v>194.5</v>
      </c>
      <c r="S38" s="116" t="s">
        <v>420</v>
      </c>
      <c r="T38" s="87" t="s">
        <v>439</v>
      </c>
      <c r="U38" s="88">
        <v>15.1</v>
      </c>
      <c r="V38" s="88">
        <v>12.3</v>
      </c>
      <c r="W38" s="88">
        <v>35.5</v>
      </c>
      <c r="X38" s="88">
        <v>51</v>
      </c>
      <c r="Y38" s="89">
        <v>12564</v>
      </c>
      <c r="Z38" s="88">
        <v>1.56</v>
      </c>
      <c r="AA38" s="88">
        <v>3.22</v>
      </c>
      <c r="AB38" s="88">
        <v>26.2</v>
      </c>
      <c r="AC38" s="89">
        <v>17615</v>
      </c>
    </row>
    <row r="39" spans="1:29" x14ac:dyDescent="0.55000000000000004">
      <c r="A39" s="85">
        <v>21910272401</v>
      </c>
      <c r="B39" s="86" t="s">
        <v>226</v>
      </c>
      <c r="C39" s="87">
        <v>80801</v>
      </c>
      <c r="D39" s="86" t="s">
        <v>306</v>
      </c>
      <c r="E39" s="85">
        <v>823</v>
      </c>
      <c r="F39" s="86" t="s">
        <v>295</v>
      </c>
      <c r="G39" s="86" t="s">
        <v>300</v>
      </c>
      <c r="H39" s="86" t="s">
        <v>308</v>
      </c>
      <c r="I39" s="86">
        <v>0.05</v>
      </c>
      <c r="J39" s="48">
        <v>41262</v>
      </c>
      <c r="K39" s="48">
        <v>41283</v>
      </c>
      <c r="L39" s="39">
        <v>4</v>
      </c>
      <c r="M39" s="86" t="s">
        <v>360</v>
      </c>
      <c r="N39" s="86" t="s">
        <v>360</v>
      </c>
      <c r="O39" s="86" t="s">
        <v>360</v>
      </c>
      <c r="P39" s="86" t="s">
        <v>360</v>
      </c>
      <c r="Q39" s="11">
        <v>58.8</v>
      </c>
      <c r="R39" s="11">
        <v>336.4</v>
      </c>
      <c r="S39" s="116" t="s">
        <v>420</v>
      </c>
      <c r="T39" s="87" t="s">
        <v>456</v>
      </c>
      <c r="U39" s="88">
        <v>12.3</v>
      </c>
      <c r="V39" s="88">
        <v>13.4</v>
      </c>
      <c r="W39" s="88">
        <v>40.1</v>
      </c>
      <c r="X39" s="88">
        <v>49.4</v>
      </c>
      <c r="Y39" s="89">
        <v>8351</v>
      </c>
      <c r="Z39" s="88">
        <v>1.52</v>
      </c>
      <c r="AA39" s="88">
        <v>4.99</v>
      </c>
      <c r="AB39" s="88">
        <v>11.4</v>
      </c>
      <c r="AC39" s="89">
        <v>16400</v>
      </c>
    </row>
    <row r="40" spans="1:29" x14ac:dyDescent="0.55000000000000004">
      <c r="A40" s="85">
        <v>21910280901</v>
      </c>
      <c r="B40" s="86" t="s">
        <v>158</v>
      </c>
      <c r="C40" s="87">
        <v>80900</v>
      </c>
      <c r="D40" s="86" t="s">
        <v>306</v>
      </c>
      <c r="E40" s="85">
        <v>936</v>
      </c>
      <c r="F40" s="86" t="s">
        <v>296</v>
      </c>
      <c r="G40" s="86" t="s">
        <v>300</v>
      </c>
      <c r="H40" s="86" t="s">
        <v>308</v>
      </c>
      <c r="I40" s="86">
        <v>0.05</v>
      </c>
      <c r="J40" s="48">
        <v>41289</v>
      </c>
      <c r="K40" s="48">
        <v>41310</v>
      </c>
      <c r="L40" s="39">
        <v>5</v>
      </c>
      <c r="M40" s="86" t="s">
        <v>360</v>
      </c>
      <c r="N40" s="86" t="s">
        <v>360</v>
      </c>
      <c r="O40" s="86" t="s">
        <v>360</v>
      </c>
      <c r="P40" s="86" t="s">
        <v>360</v>
      </c>
      <c r="Q40" s="11">
        <v>63.9</v>
      </c>
      <c r="R40" s="11">
        <v>341.2</v>
      </c>
      <c r="S40" s="116" t="s">
        <v>421</v>
      </c>
      <c r="T40" s="87" t="s">
        <v>229</v>
      </c>
      <c r="U40" s="88">
        <v>8.85</v>
      </c>
      <c r="V40" s="88">
        <v>14.6</v>
      </c>
      <c r="W40" s="88">
        <v>28.5</v>
      </c>
      <c r="X40" s="88">
        <v>44.6</v>
      </c>
      <c r="Y40" s="89">
        <v>9150</v>
      </c>
      <c r="Z40" s="88">
        <v>2.02</v>
      </c>
      <c r="AA40" s="88">
        <v>3.86</v>
      </c>
      <c r="AB40" s="88">
        <v>19.5</v>
      </c>
      <c r="AC40" s="89">
        <v>18858</v>
      </c>
    </row>
    <row r="41" spans="1:29" x14ac:dyDescent="0.55000000000000004">
      <c r="A41" s="85">
        <v>21910281001</v>
      </c>
      <c r="B41" s="86" t="s">
        <v>119</v>
      </c>
      <c r="C41" s="87">
        <v>81000</v>
      </c>
      <c r="D41" s="86" t="s">
        <v>306</v>
      </c>
      <c r="E41" s="85">
        <v>937</v>
      </c>
      <c r="F41" s="86" t="s">
        <v>295</v>
      </c>
      <c r="G41" s="86" t="s">
        <v>300</v>
      </c>
      <c r="H41" s="86" t="s">
        <v>308</v>
      </c>
      <c r="I41" s="86">
        <v>0.05</v>
      </c>
      <c r="J41" s="48">
        <v>41290</v>
      </c>
      <c r="K41" s="48">
        <v>41311</v>
      </c>
      <c r="L41" s="39">
        <v>5</v>
      </c>
      <c r="M41" s="86" t="s">
        <v>360</v>
      </c>
      <c r="N41" s="86" t="s">
        <v>360</v>
      </c>
      <c r="O41" s="86" t="s">
        <v>360</v>
      </c>
      <c r="P41" s="86" t="s">
        <v>360</v>
      </c>
      <c r="Q41" s="11">
        <v>37</v>
      </c>
      <c r="R41" s="11">
        <v>345.6</v>
      </c>
      <c r="S41" s="116" t="s">
        <v>421</v>
      </c>
      <c r="T41" s="87" t="s">
        <v>135</v>
      </c>
      <c r="U41" s="88">
        <v>12.8</v>
      </c>
      <c r="V41" s="88">
        <v>9.06</v>
      </c>
      <c r="W41" s="88">
        <v>35.799999999999997</v>
      </c>
      <c r="X41" s="88">
        <v>42.8</v>
      </c>
      <c r="Y41" s="89">
        <v>7458</v>
      </c>
      <c r="Z41" s="88">
        <v>2.7</v>
      </c>
      <c r="AA41" s="88">
        <v>1.49</v>
      </c>
      <c r="AB41" s="88">
        <v>43.4</v>
      </c>
      <c r="AC41" s="89">
        <v>18910</v>
      </c>
    </row>
    <row r="42" spans="1:29" x14ac:dyDescent="0.55000000000000004">
      <c r="A42" s="85">
        <v>21910271401</v>
      </c>
      <c r="B42" s="86" t="s">
        <v>202</v>
      </c>
      <c r="C42" s="87">
        <v>81201</v>
      </c>
      <c r="D42" s="86" t="s">
        <v>306</v>
      </c>
      <c r="E42" s="85">
        <v>585</v>
      </c>
      <c r="F42" s="86" t="s">
        <v>296</v>
      </c>
      <c r="G42" s="86" t="s">
        <v>300</v>
      </c>
      <c r="H42" s="86" t="s">
        <v>308</v>
      </c>
      <c r="I42" s="86">
        <v>0.05</v>
      </c>
      <c r="J42" s="48">
        <v>41234</v>
      </c>
      <c r="K42" s="48">
        <v>41255</v>
      </c>
      <c r="L42" s="39">
        <v>3</v>
      </c>
      <c r="M42" s="86" t="s">
        <v>360</v>
      </c>
      <c r="N42" s="86" t="s">
        <v>360</v>
      </c>
      <c r="O42" s="86" t="s">
        <v>360</v>
      </c>
      <c r="P42" s="86" t="s">
        <v>360</v>
      </c>
      <c r="Q42" s="11">
        <v>40.4</v>
      </c>
      <c r="R42" s="11">
        <v>207.2</v>
      </c>
      <c r="S42" s="116" t="s">
        <v>419</v>
      </c>
      <c r="T42" s="87" t="s">
        <v>479</v>
      </c>
      <c r="U42" s="88">
        <v>13.3</v>
      </c>
      <c r="V42" s="88">
        <v>12.7</v>
      </c>
      <c r="W42" s="88">
        <v>26.8</v>
      </c>
      <c r="X42" s="88">
        <v>47.5</v>
      </c>
      <c r="Y42" s="89">
        <v>8294</v>
      </c>
      <c r="Z42" s="88">
        <v>1.1599999999999999</v>
      </c>
      <c r="AA42" s="88">
        <v>0.52</v>
      </c>
      <c r="AB42" s="88">
        <v>40.5</v>
      </c>
      <c r="AC42" s="89">
        <v>19757</v>
      </c>
    </row>
    <row r="43" spans="1:29" x14ac:dyDescent="0.55000000000000004">
      <c r="A43" s="85">
        <v>21910272501</v>
      </c>
      <c r="B43" s="86" t="s">
        <v>245</v>
      </c>
      <c r="C43" s="87">
        <v>81601</v>
      </c>
      <c r="D43" s="86" t="s">
        <v>306</v>
      </c>
      <c r="E43" s="85">
        <v>817</v>
      </c>
      <c r="F43" s="86" t="s">
        <v>295</v>
      </c>
      <c r="G43" s="86" t="s">
        <v>300</v>
      </c>
      <c r="H43" s="86" t="s">
        <v>308</v>
      </c>
      <c r="I43" s="86">
        <v>0.05</v>
      </c>
      <c r="J43" s="48">
        <v>41264</v>
      </c>
      <c r="K43" s="48">
        <v>41285</v>
      </c>
      <c r="L43" s="39">
        <v>4</v>
      </c>
      <c r="M43" s="86" t="s">
        <v>360</v>
      </c>
      <c r="N43" s="86" t="s">
        <v>360</v>
      </c>
      <c r="O43" s="86" t="s">
        <v>360</v>
      </c>
      <c r="P43" s="86" t="s">
        <v>360</v>
      </c>
      <c r="Q43" s="11">
        <v>50.8</v>
      </c>
      <c r="R43" s="11">
        <v>207.1</v>
      </c>
      <c r="S43" s="116" t="s">
        <v>420</v>
      </c>
      <c r="T43" s="87" t="s">
        <v>440</v>
      </c>
      <c r="U43" s="88">
        <v>16.2</v>
      </c>
      <c r="V43" s="88">
        <v>11</v>
      </c>
      <c r="W43" s="88">
        <v>36.4</v>
      </c>
      <c r="X43" s="88">
        <v>49.6</v>
      </c>
      <c r="Y43" s="89">
        <v>11476</v>
      </c>
      <c r="Z43" s="88">
        <v>1.62</v>
      </c>
      <c r="AA43" s="88">
        <v>3.22</v>
      </c>
      <c r="AB43" s="88">
        <v>27.3</v>
      </c>
      <c r="AC43" s="89">
        <v>16295</v>
      </c>
    </row>
    <row r="44" spans="1:29" x14ac:dyDescent="0.55000000000000004">
      <c r="A44" s="85">
        <v>21910272801</v>
      </c>
      <c r="B44" s="86" t="s">
        <v>80</v>
      </c>
      <c r="C44" s="87">
        <v>81901</v>
      </c>
      <c r="D44" s="86" t="s">
        <v>306</v>
      </c>
      <c r="E44" s="85">
        <v>941</v>
      </c>
      <c r="F44" s="86" t="s">
        <v>295</v>
      </c>
      <c r="G44" s="86" t="s">
        <v>300</v>
      </c>
      <c r="H44" s="86" t="s">
        <v>308</v>
      </c>
      <c r="I44" s="86">
        <v>0.05</v>
      </c>
      <c r="J44" s="48">
        <v>41289</v>
      </c>
      <c r="K44" s="48">
        <v>41310</v>
      </c>
      <c r="L44" s="39">
        <v>5</v>
      </c>
      <c r="M44" s="86" t="s">
        <v>360</v>
      </c>
      <c r="N44" s="86" t="s">
        <v>360</v>
      </c>
      <c r="O44" s="86" t="s">
        <v>360</v>
      </c>
      <c r="P44" s="86" t="s">
        <v>360</v>
      </c>
      <c r="Q44" s="11">
        <v>50.9</v>
      </c>
      <c r="R44" s="11">
        <v>575.6</v>
      </c>
      <c r="S44" s="116" t="s">
        <v>421</v>
      </c>
      <c r="T44" s="87" t="s">
        <v>234</v>
      </c>
      <c r="U44" s="88">
        <v>7.27</v>
      </c>
      <c r="V44" s="88">
        <v>12.9</v>
      </c>
      <c r="W44" s="88">
        <v>25.9</v>
      </c>
      <c r="X44" s="88">
        <v>42.3</v>
      </c>
      <c r="Y44" s="89">
        <v>9999</v>
      </c>
      <c r="Z44" s="88">
        <v>1.55</v>
      </c>
      <c r="AA44" s="88">
        <v>2.25</v>
      </c>
      <c r="AB44" s="88">
        <v>25</v>
      </c>
      <c r="AC44" s="89">
        <v>21151</v>
      </c>
    </row>
    <row r="45" spans="1:29" x14ac:dyDescent="0.55000000000000004">
      <c r="A45" s="85">
        <v>21910282301</v>
      </c>
      <c r="B45" s="86" t="s">
        <v>81</v>
      </c>
      <c r="C45" s="87">
        <v>82300</v>
      </c>
      <c r="D45" s="86" t="s">
        <v>306</v>
      </c>
      <c r="E45" s="85">
        <v>941</v>
      </c>
      <c r="F45" s="86" t="s">
        <v>296</v>
      </c>
      <c r="G45" s="86" t="s">
        <v>300</v>
      </c>
      <c r="H45" s="86" t="s">
        <v>308</v>
      </c>
      <c r="I45" s="86">
        <v>0.05</v>
      </c>
      <c r="J45" s="48">
        <v>41289</v>
      </c>
      <c r="K45" s="48">
        <v>41310</v>
      </c>
      <c r="L45" s="39">
        <v>5</v>
      </c>
      <c r="M45" s="86" t="s">
        <v>360</v>
      </c>
      <c r="N45" s="86" t="s">
        <v>360</v>
      </c>
      <c r="O45" s="86" t="s">
        <v>360</v>
      </c>
      <c r="P45" s="86" t="s">
        <v>360</v>
      </c>
      <c r="Q45" s="11">
        <v>61.5</v>
      </c>
      <c r="R45" s="11">
        <v>511.9</v>
      </c>
      <c r="S45" s="116" t="s">
        <v>421</v>
      </c>
      <c r="T45" s="87" t="s">
        <v>235</v>
      </c>
      <c r="U45" s="88">
        <v>7.21</v>
      </c>
      <c r="V45" s="88">
        <v>8.64</v>
      </c>
      <c r="W45" s="88">
        <v>21.6</v>
      </c>
      <c r="X45" s="88">
        <v>33.6</v>
      </c>
      <c r="Y45" s="89">
        <v>11423</v>
      </c>
      <c r="Z45" s="88">
        <v>1.59</v>
      </c>
      <c r="AA45" s="88">
        <v>1.63</v>
      </c>
      <c r="AB45" s="88">
        <v>36.299999999999997</v>
      </c>
      <c r="AC45" s="89">
        <v>21262</v>
      </c>
    </row>
    <row r="46" spans="1:29" x14ac:dyDescent="0.55000000000000004">
      <c r="A46" s="85">
        <v>21910273601</v>
      </c>
      <c r="B46" s="86" t="s">
        <v>89</v>
      </c>
      <c r="C46" s="87">
        <v>59601</v>
      </c>
      <c r="D46" s="86" t="s">
        <v>306</v>
      </c>
      <c r="E46" s="85">
        <v>831</v>
      </c>
      <c r="F46" s="86" t="s">
        <v>296</v>
      </c>
      <c r="G46" s="86" t="s">
        <v>300</v>
      </c>
      <c r="H46" s="86" t="s">
        <v>308</v>
      </c>
      <c r="I46" s="86">
        <v>0.5</v>
      </c>
      <c r="J46" s="48">
        <v>41262</v>
      </c>
      <c r="K46" s="48">
        <v>41283</v>
      </c>
      <c r="L46" s="39">
        <v>4</v>
      </c>
      <c r="M46" s="86" t="s">
        <v>360</v>
      </c>
      <c r="N46" s="86" t="s">
        <v>360</v>
      </c>
      <c r="O46" s="86" t="s">
        <v>360</v>
      </c>
      <c r="P46" s="86" t="s">
        <v>360</v>
      </c>
      <c r="Q46" s="11">
        <v>50.8</v>
      </c>
      <c r="R46" s="11">
        <v>313.10000000000002</v>
      </c>
      <c r="S46" s="116" t="s">
        <v>420</v>
      </c>
      <c r="T46" s="87" t="s">
        <v>455</v>
      </c>
      <c r="U46" s="88">
        <v>14.8</v>
      </c>
      <c r="V46" s="88">
        <v>8.57</v>
      </c>
      <c r="W46" s="88">
        <v>62.8</v>
      </c>
      <c r="X46" s="88">
        <v>45.5</v>
      </c>
      <c r="Y46" s="89">
        <v>6440</v>
      </c>
      <c r="Z46" s="88">
        <v>2.13</v>
      </c>
      <c r="AA46" s="88">
        <v>4.34</v>
      </c>
      <c r="AB46" s="88">
        <v>11.8</v>
      </c>
      <c r="AC46" s="89">
        <v>17013</v>
      </c>
    </row>
    <row r="47" spans="1:29" x14ac:dyDescent="0.55000000000000004">
      <c r="A47" s="85">
        <v>21910273001</v>
      </c>
      <c r="B47" s="86" t="s">
        <v>217</v>
      </c>
      <c r="C47" s="87">
        <v>60101</v>
      </c>
      <c r="D47" s="86" t="s">
        <v>306</v>
      </c>
      <c r="E47" s="85">
        <v>353</v>
      </c>
      <c r="F47" s="86" t="s">
        <v>296</v>
      </c>
      <c r="G47" s="86" t="s">
        <v>300</v>
      </c>
      <c r="H47" s="86" t="s">
        <v>308</v>
      </c>
      <c r="I47" s="86">
        <v>0.5</v>
      </c>
      <c r="J47" s="48">
        <v>41207</v>
      </c>
      <c r="K47" s="48">
        <v>41228</v>
      </c>
      <c r="L47" s="39">
        <v>2</v>
      </c>
      <c r="M47" s="86" t="s">
        <v>360</v>
      </c>
      <c r="N47" s="86" t="s">
        <v>360</v>
      </c>
      <c r="O47" s="86" t="s">
        <v>360</v>
      </c>
      <c r="P47" s="86" t="s">
        <v>360</v>
      </c>
      <c r="Q47" s="11">
        <v>52.2</v>
      </c>
      <c r="R47" s="11">
        <v>267.8</v>
      </c>
      <c r="S47" s="116" t="s">
        <v>418</v>
      </c>
      <c r="T47" s="87" t="s">
        <v>429</v>
      </c>
      <c r="U47" s="88">
        <v>9.64</v>
      </c>
      <c r="V47" s="88">
        <v>4.5999999999999996</v>
      </c>
      <c r="W47" s="88">
        <v>19.100000000000001</v>
      </c>
      <c r="X47" s="88">
        <v>28.6</v>
      </c>
      <c r="Y47" s="89">
        <v>14782</v>
      </c>
      <c r="Z47" s="88">
        <v>1.37</v>
      </c>
      <c r="AA47" s="88">
        <v>1.44</v>
      </c>
      <c r="AB47" s="88">
        <v>21.8</v>
      </c>
      <c r="AC47" s="89">
        <v>41345</v>
      </c>
    </row>
    <row r="48" spans="1:29" x14ac:dyDescent="0.55000000000000004">
      <c r="A48" s="85">
        <v>21910274301</v>
      </c>
      <c r="B48" s="86" t="s">
        <v>260</v>
      </c>
      <c r="C48" s="87">
        <v>61801</v>
      </c>
      <c r="D48" s="86" t="s">
        <v>306</v>
      </c>
      <c r="E48" s="85">
        <v>599</v>
      </c>
      <c r="F48" s="86" t="s">
        <v>295</v>
      </c>
      <c r="G48" s="86" t="s">
        <v>300</v>
      </c>
      <c r="H48" s="86" t="s">
        <v>308</v>
      </c>
      <c r="I48" s="86">
        <v>0.5</v>
      </c>
      <c r="J48" s="48">
        <v>41232</v>
      </c>
      <c r="K48" s="48">
        <v>41253</v>
      </c>
      <c r="L48" s="39">
        <v>3</v>
      </c>
      <c r="M48" s="86" t="s">
        <v>360</v>
      </c>
      <c r="N48" s="86" t="s">
        <v>360</v>
      </c>
      <c r="O48" s="86" t="s">
        <v>360</v>
      </c>
      <c r="P48" s="86" t="s">
        <v>360</v>
      </c>
      <c r="Q48" s="9">
        <v>47.9</v>
      </c>
      <c r="R48" s="11">
        <v>260.10000000000002</v>
      </c>
      <c r="S48" s="116" t="s">
        <v>419</v>
      </c>
      <c r="T48" s="87" t="s">
        <v>86</v>
      </c>
      <c r="U48" s="88">
        <v>18.3</v>
      </c>
      <c r="V48" s="88">
        <v>6.96</v>
      </c>
      <c r="W48" s="88">
        <v>36.4</v>
      </c>
      <c r="X48" s="88">
        <v>34.5</v>
      </c>
      <c r="Y48" s="89">
        <v>10665</v>
      </c>
      <c r="Z48" s="88">
        <v>3.89</v>
      </c>
      <c r="AA48" s="88">
        <v>0.88</v>
      </c>
      <c r="AB48" s="88">
        <v>67.5</v>
      </c>
      <c r="AC48" s="89">
        <v>33667</v>
      </c>
    </row>
    <row r="49" spans="1:30" x14ac:dyDescent="0.55000000000000004">
      <c r="A49" s="85">
        <v>21910273801</v>
      </c>
      <c r="B49" s="86" t="s">
        <v>230</v>
      </c>
      <c r="C49" s="87">
        <v>63501</v>
      </c>
      <c r="D49" s="86" t="s">
        <v>306</v>
      </c>
      <c r="E49" s="85">
        <v>836</v>
      </c>
      <c r="F49" s="86" t="s">
        <v>296</v>
      </c>
      <c r="G49" s="86" t="s">
        <v>300</v>
      </c>
      <c r="H49" s="86" t="s">
        <v>308</v>
      </c>
      <c r="I49" s="86">
        <v>0.5</v>
      </c>
      <c r="J49" s="48">
        <v>41262</v>
      </c>
      <c r="K49" s="48">
        <v>41283</v>
      </c>
      <c r="L49" s="39">
        <v>4</v>
      </c>
      <c r="M49" s="86" t="s">
        <v>360</v>
      </c>
      <c r="N49" s="86" t="s">
        <v>360</v>
      </c>
      <c r="O49" s="86" t="s">
        <v>360</v>
      </c>
      <c r="P49" s="86" t="s">
        <v>360</v>
      </c>
      <c r="Q49" s="11">
        <v>56.1</v>
      </c>
      <c r="R49" s="11">
        <v>370.5</v>
      </c>
      <c r="S49" s="116" t="s">
        <v>420</v>
      </c>
      <c r="T49" s="87" t="s">
        <v>454</v>
      </c>
      <c r="U49" s="88">
        <v>9.5</v>
      </c>
      <c r="V49" s="88">
        <v>10.6</v>
      </c>
      <c r="W49" s="88">
        <v>44.3</v>
      </c>
      <c r="X49" s="88">
        <v>49.6</v>
      </c>
      <c r="Y49" s="89">
        <v>8883</v>
      </c>
      <c r="Z49" s="88">
        <v>1.48</v>
      </c>
      <c r="AA49" s="88">
        <v>3</v>
      </c>
      <c r="AB49" s="88">
        <v>16.8</v>
      </c>
      <c r="AC49" s="89">
        <v>18452</v>
      </c>
    </row>
    <row r="50" spans="1:30" x14ac:dyDescent="0.55000000000000004">
      <c r="A50" s="85">
        <v>21910274101</v>
      </c>
      <c r="B50" s="86" t="s">
        <v>262</v>
      </c>
      <c r="C50" s="87">
        <v>64101</v>
      </c>
      <c r="D50" s="86" t="s">
        <v>306</v>
      </c>
      <c r="E50" s="85">
        <v>592</v>
      </c>
      <c r="F50" s="86" t="s">
        <v>295</v>
      </c>
      <c r="G50" s="86" t="s">
        <v>300</v>
      </c>
      <c r="H50" s="86" t="s">
        <v>308</v>
      </c>
      <c r="I50" s="86">
        <v>0.5</v>
      </c>
      <c r="J50" s="48">
        <v>41232</v>
      </c>
      <c r="K50" s="48">
        <v>41253</v>
      </c>
      <c r="L50" s="39">
        <v>3</v>
      </c>
      <c r="M50" s="86" t="s">
        <v>360</v>
      </c>
      <c r="N50" s="86" t="s">
        <v>360</v>
      </c>
      <c r="O50" s="86" t="s">
        <v>360</v>
      </c>
      <c r="P50" s="86" t="s">
        <v>360</v>
      </c>
      <c r="Q50" s="9">
        <v>51.3</v>
      </c>
      <c r="R50" s="11">
        <v>240.1</v>
      </c>
      <c r="S50" s="116" t="s">
        <v>419</v>
      </c>
      <c r="T50" s="87" t="s">
        <v>88</v>
      </c>
      <c r="U50" s="88">
        <v>10.1</v>
      </c>
      <c r="V50" s="88">
        <v>7.21</v>
      </c>
      <c r="W50" s="88">
        <v>36.299999999999997</v>
      </c>
      <c r="X50" s="88">
        <v>44.6</v>
      </c>
      <c r="Y50" s="89">
        <v>11400</v>
      </c>
      <c r="Z50" s="88">
        <v>3.81</v>
      </c>
      <c r="AA50" s="88">
        <v>0.91</v>
      </c>
      <c r="AB50" s="88">
        <v>69.8</v>
      </c>
      <c r="AC50" s="89">
        <v>35691</v>
      </c>
    </row>
    <row r="51" spans="1:30" x14ac:dyDescent="0.55000000000000004">
      <c r="A51" s="85">
        <v>21910273101</v>
      </c>
      <c r="B51" s="86" t="s">
        <v>263</v>
      </c>
      <c r="C51" s="87">
        <v>64201</v>
      </c>
      <c r="D51" s="86" t="s">
        <v>306</v>
      </c>
      <c r="E51" s="85">
        <v>592</v>
      </c>
      <c r="F51" s="86" t="s">
        <v>296</v>
      </c>
      <c r="G51" s="86" t="s">
        <v>300</v>
      </c>
      <c r="H51" s="86" t="s">
        <v>308</v>
      </c>
      <c r="I51" s="86">
        <v>0.5</v>
      </c>
      <c r="J51" s="48">
        <v>41232</v>
      </c>
      <c r="K51" s="48">
        <v>41253</v>
      </c>
      <c r="L51" s="39">
        <v>3</v>
      </c>
      <c r="M51" s="86" t="s">
        <v>360</v>
      </c>
      <c r="N51" s="86" t="s">
        <v>360</v>
      </c>
      <c r="O51" s="86" t="s">
        <v>360</v>
      </c>
      <c r="P51" s="86" t="s">
        <v>360</v>
      </c>
      <c r="Q51" s="9">
        <v>54.2</v>
      </c>
      <c r="R51" s="11">
        <v>317.39999999999998</v>
      </c>
      <c r="S51" s="116" t="s">
        <v>419</v>
      </c>
      <c r="T51" s="87" t="s">
        <v>2</v>
      </c>
      <c r="U51" s="88">
        <v>11.1</v>
      </c>
      <c r="V51" s="88">
        <v>5.4</v>
      </c>
      <c r="W51" s="88">
        <v>34.1</v>
      </c>
      <c r="X51" s="88">
        <v>39.5</v>
      </c>
      <c r="Y51" s="89">
        <v>9569</v>
      </c>
      <c r="Z51" s="88">
        <v>3.22</v>
      </c>
      <c r="AA51" s="88">
        <v>0.67</v>
      </c>
      <c r="AB51" s="88">
        <v>66.3</v>
      </c>
      <c r="AC51" s="89">
        <v>19169</v>
      </c>
    </row>
    <row r="52" spans="1:30" x14ac:dyDescent="0.55000000000000004">
      <c r="A52" s="85">
        <v>21910274701</v>
      </c>
      <c r="B52" s="86" t="s">
        <v>83</v>
      </c>
      <c r="C52" s="87">
        <v>65701</v>
      </c>
      <c r="D52" s="86" t="s">
        <v>306</v>
      </c>
      <c r="E52" s="85">
        <v>597</v>
      </c>
      <c r="F52" s="86" t="s">
        <v>295</v>
      </c>
      <c r="G52" s="86" t="s">
        <v>300</v>
      </c>
      <c r="H52" s="86" t="s">
        <v>308</v>
      </c>
      <c r="I52" s="86">
        <v>0.5</v>
      </c>
      <c r="J52" s="48">
        <v>41234</v>
      </c>
      <c r="K52" s="48">
        <v>41255</v>
      </c>
      <c r="L52" s="39">
        <v>3</v>
      </c>
      <c r="M52" s="86" t="s">
        <v>360</v>
      </c>
      <c r="N52" s="86" t="s">
        <v>360</v>
      </c>
      <c r="O52" s="86" t="s">
        <v>360</v>
      </c>
      <c r="P52" s="86" t="s">
        <v>360</v>
      </c>
      <c r="Q52" s="11">
        <v>46.2</v>
      </c>
      <c r="R52" s="11">
        <v>359.3</v>
      </c>
      <c r="S52" s="116" t="s">
        <v>419</v>
      </c>
      <c r="T52" s="87" t="s">
        <v>146</v>
      </c>
      <c r="U52" s="88">
        <v>12.5</v>
      </c>
      <c r="V52" s="88">
        <v>7.69</v>
      </c>
      <c r="W52" s="88">
        <v>29.5</v>
      </c>
      <c r="X52" s="88">
        <v>37</v>
      </c>
      <c r="Y52" s="89">
        <v>7589</v>
      </c>
      <c r="Z52" s="88">
        <v>3.93</v>
      </c>
      <c r="AA52" s="88">
        <v>0.98</v>
      </c>
      <c r="AB52" s="88">
        <v>55.3</v>
      </c>
      <c r="AC52" s="89">
        <v>26153</v>
      </c>
    </row>
    <row r="53" spans="1:30" x14ac:dyDescent="0.55000000000000004">
      <c r="A53" s="85">
        <v>21910274401</v>
      </c>
      <c r="B53" s="86" t="s">
        <v>185</v>
      </c>
      <c r="C53" s="87">
        <v>66701</v>
      </c>
      <c r="D53" s="86" t="s">
        <v>306</v>
      </c>
      <c r="E53" s="85">
        <v>596</v>
      </c>
      <c r="F53" s="86" t="s">
        <v>295</v>
      </c>
      <c r="G53" s="86" t="s">
        <v>300</v>
      </c>
      <c r="H53" s="86" t="s">
        <v>308</v>
      </c>
      <c r="I53" s="86">
        <v>0.5</v>
      </c>
      <c r="J53" s="48">
        <v>41233</v>
      </c>
      <c r="K53" s="48">
        <v>41254</v>
      </c>
      <c r="L53" s="39">
        <v>3</v>
      </c>
      <c r="M53" s="86" t="s">
        <v>360</v>
      </c>
      <c r="N53" s="86" t="s">
        <v>360</v>
      </c>
      <c r="O53" s="86" t="s">
        <v>360</v>
      </c>
      <c r="P53" s="86" t="s">
        <v>360</v>
      </c>
      <c r="Q53" s="11">
        <v>48</v>
      </c>
      <c r="R53" s="11">
        <v>301</v>
      </c>
      <c r="S53" s="116" t="s">
        <v>419</v>
      </c>
      <c r="T53" s="87" t="s">
        <v>20</v>
      </c>
      <c r="U53" s="88">
        <v>15.1</v>
      </c>
      <c r="V53" s="88">
        <v>8.73</v>
      </c>
      <c r="W53" s="88">
        <v>38.5</v>
      </c>
      <c r="X53" s="88">
        <v>51.4</v>
      </c>
      <c r="Y53" s="89">
        <v>10568</v>
      </c>
      <c r="Z53" s="88">
        <v>2.4500000000000002</v>
      </c>
      <c r="AA53" s="88">
        <v>1.34</v>
      </c>
      <c r="AB53" s="88">
        <v>46.6</v>
      </c>
      <c r="AC53" s="89">
        <v>22392</v>
      </c>
    </row>
    <row r="54" spans="1:30" x14ac:dyDescent="0.55000000000000004">
      <c r="A54" s="85">
        <v>21910273401</v>
      </c>
      <c r="B54" s="86" t="s">
        <v>111</v>
      </c>
      <c r="C54" s="87">
        <v>67301</v>
      </c>
      <c r="D54" s="86" t="s">
        <v>306</v>
      </c>
      <c r="E54" s="85">
        <v>597</v>
      </c>
      <c r="F54" s="86" t="s">
        <v>296</v>
      </c>
      <c r="G54" s="86" t="s">
        <v>300</v>
      </c>
      <c r="H54" s="86" t="s">
        <v>308</v>
      </c>
      <c r="I54" s="86">
        <v>0.5</v>
      </c>
      <c r="J54" s="48">
        <v>41234</v>
      </c>
      <c r="K54" s="48">
        <v>41255</v>
      </c>
      <c r="L54" s="39">
        <v>3</v>
      </c>
      <c r="M54" s="86" t="s">
        <v>360</v>
      </c>
      <c r="N54" s="86" t="s">
        <v>360</v>
      </c>
      <c r="O54" s="86" t="s">
        <v>360</v>
      </c>
      <c r="P54" s="86" t="s">
        <v>360</v>
      </c>
      <c r="Q54" s="11">
        <v>55.9</v>
      </c>
      <c r="R54" s="11">
        <v>398.8</v>
      </c>
      <c r="S54" s="116" t="s">
        <v>419</v>
      </c>
      <c r="T54" s="87" t="s">
        <v>75</v>
      </c>
      <c r="U54" s="88">
        <v>14.1</v>
      </c>
      <c r="V54" s="88">
        <v>9.69</v>
      </c>
      <c r="W54" s="88">
        <v>29.1</v>
      </c>
      <c r="X54" s="88">
        <v>31.7</v>
      </c>
      <c r="Y54" s="89">
        <v>5488</v>
      </c>
      <c r="Z54" s="88">
        <v>3.13</v>
      </c>
      <c r="AA54" s="88">
        <v>0.73</v>
      </c>
      <c r="AB54" s="88">
        <v>53</v>
      </c>
      <c r="AC54" s="89">
        <v>20476</v>
      </c>
    </row>
    <row r="55" spans="1:30" x14ac:dyDescent="0.55000000000000004">
      <c r="A55" s="85">
        <v>21910274801</v>
      </c>
      <c r="B55" s="86" t="s">
        <v>266</v>
      </c>
      <c r="C55" s="87">
        <v>68001</v>
      </c>
      <c r="D55" s="86" t="s">
        <v>306</v>
      </c>
      <c r="E55" s="85">
        <v>593</v>
      </c>
      <c r="F55" s="86" t="s">
        <v>295</v>
      </c>
      <c r="G55" s="86" t="s">
        <v>300</v>
      </c>
      <c r="H55" s="86" t="s">
        <v>308</v>
      </c>
      <c r="I55" s="86">
        <v>0.5</v>
      </c>
      <c r="J55" s="48">
        <v>41235</v>
      </c>
      <c r="K55" s="48">
        <v>41256</v>
      </c>
      <c r="L55" s="39">
        <v>3</v>
      </c>
      <c r="M55" s="86" t="s">
        <v>360</v>
      </c>
      <c r="N55" s="86" t="s">
        <v>360</v>
      </c>
      <c r="O55" s="86" t="s">
        <v>360</v>
      </c>
      <c r="P55" s="86" t="s">
        <v>360</v>
      </c>
      <c r="Q55" s="9">
        <v>50.7</v>
      </c>
      <c r="R55" s="11">
        <v>438.5</v>
      </c>
      <c r="S55" s="116" t="s">
        <v>419</v>
      </c>
      <c r="T55" s="87" t="s">
        <v>480</v>
      </c>
      <c r="U55" s="88">
        <v>14.3</v>
      </c>
      <c r="V55" s="88">
        <v>25.3</v>
      </c>
      <c r="W55" s="88">
        <v>28.6</v>
      </c>
      <c r="X55" s="88">
        <v>29.7</v>
      </c>
      <c r="Y55" s="89">
        <v>12485</v>
      </c>
      <c r="Z55" s="88">
        <v>2.42</v>
      </c>
      <c r="AA55" s="88">
        <v>2.36</v>
      </c>
      <c r="AB55" s="88">
        <v>37.6</v>
      </c>
      <c r="AC55" s="89">
        <v>24441</v>
      </c>
    </row>
    <row r="56" spans="1:30" x14ac:dyDescent="0.55000000000000004">
      <c r="A56" s="85">
        <v>21910273701</v>
      </c>
      <c r="B56" s="86" t="s">
        <v>270</v>
      </c>
      <c r="C56" s="87">
        <v>68501</v>
      </c>
      <c r="D56" s="86" t="s">
        <v>306</v>
      </c>
      <c r="E56" s="85">
        <v>835</v>
      </c>
      <c r="F56" s="86" t="s">
        <v>296</v>
      </c>
      <c r="G56" s="86" t="s">
        <v>300</v>
      </c>
      <c r="H56" s="86" t="s">
        <v>308</v>
      </c>
      <c r="I56" s="86">
        <v>0.5</v>
      </c>
      <c r="J56" s="48">
        <v>41263</v>
      </c>
      <c r="K56" s="48">
        <v>41284</v>
      </c>
      <c r="L56" s="39">
        <v>4</v>
      </c>
      <c r="M56" s="86" t="s">
        <v>360</v>
      </c>
      <c r="N56" s="86" t="s">
        <v>360</v>
      </c>
      <c r="O56" s="86" t="s">
        <v>360</v>
      </c>
      <c r="P56" s="86" t="s">
        <v>360</v>
      </c>
      <c r="Q56" s="9">
        <v>53.1</v>
      </c>
      <c r="R56" s="11">
        <v>281.10000000000002</v>
      </c>
      <c r="S56" s="116" t="s">
        <v>420</v>
      </c>
      <c r="T56" s="87" t="s">
        <v>441</v>
      </c>
      <c r="U56" s="88">
        <v>17</v>
      </c>
      <c r="V56" s="88">
        <v>12.4</v>
      </c>
      <c r="W56" s="88">
        <v>37.799999999999997</v>
      </c>
      <c r="X56" s="88">
        <v>44.9</v>
      </c>
      <c r="Y56" s="89">
        <v>11036</v>
      </c>
      <c r="Z56" s="88">
        <v>1.61</v>
      </c>
      <c r="AA56" s="88">
        <v>5.03</v>
      </c>
      <c r="AB56" s="88">
        <v>17.899999999999999</v>
      </c>
      <c r="AC56" s="89">
        <v>15368</v>
      </c>
    </row>
    <row r="57" spans="1:30" x14ac:dyDescent="0.55000000000000004">
      <c r="A57" s="85">
        <v>21910273301</v>
      </c>
      <c r="B57" s="86" t="s">
        <v>113</v>
      </c>
      <c r="C57" s="87">
        <v>69101</v>
      </c>
      <c r="D57" s="86" t="s">
        <v>306</v>
      </c>
      <c r="E57" s="85">
        <v>595</v>
      </c>
      <c r="F57" s="86" t="s">
        <v>296</v>
      </c>
      <c r="G57" s="86" t="s">
        <v>300</v>
      </c>
      <c r="H57" s="86" t="s">
        <v>308</v>
      </c>
      <c r="I57" s="86">
        <v>0.5</v>
      </c>
      <c r="J57" s="48">
        <v>41234</v>
      </c>
      <c r="K57" s="48">
        <v>41255</v>
      </c>
      <c r="L57" s="39">
        <v>3</v>
      </c>
      <c r="M57" s="86" t="s">
        <v>360</v>
      </c>
      <c r="N57" s="86" t="s">
        <v>360</v>
      </c>
      <c r="O57" s="86" t="s">
        <v>360</v>
      </c>
      <c r="P57" s="86" t="s">
        <v>360</v>
      </c>
      <c r="Q57" s="11">
        <v>52.6</v>
      </c>
      <c r="R57" s="11">
        <v>324.89999999999998</v>
      </c>
      <c r="S57" s="116" t="s">
        <v>419</v>
      </c>
      <c r="T57" s="87" t="s">
        <v>77</v>
      </c>
      <c r="U57" s="88">
        <v>10</v>
      </c>
      <c r="V57" s="88">
        <v>21.5</v>
      </c>
      <c r="W57" s="88">
        <v>24.2</v>
      </c>
      <c r="X57" s="88">
        <v>43.2</v>
      </c>
      <c r="Y57" s="89">
        <v>8691</v>
      </c>
      <c r="Z57" s="88">
        <v>1.77</v>
      </c>
      <c r="AA57" s="88">
        <v>0.83</v>
      </c>
      <c r="AB57" s="88">
        <v>47.1</v>
      </c>
      <c r="AC57" s="89">
        <v>24372</v>
      </c>
    </row>
    <row r="58" spans="1:30" x14ac:dyDescent="0.55000000000000004">
      <c r="A58" s="85">
        <v>21910274601</v>
      </c>
      <c r="B58" s="86" t="s">
        <v>114</v>
      </c>
      <c r="C58" s="87">
        <v>69701</v>
      </c>
      <c r="D58" s="86" t="s">
        <v>306</v>
      </c>
      <c r="E58" s="85">
        <v>595</v>
      </c>
      <c r="F58" s="86" t="s">
        <v>295</v>
      </c>
      <c r="G58" s="86" t="s">
        <v>300</v>
      </c>
      <c r="H58" s="86" t="s">
        <v>308</v>
      </c>
      <c r="I58" s="86">
        <v>0.5</v>
      </c>
      <c r="J58" s="48">
        <v>41234</v>
      </c>
      <c r="K58" s="48">
        <v>41255</v>
      </c>
      <c r="L58" s="39">
        <v>3</v>
      </c>
      <c r="M58" s="86" t="s">
        <v>360</v>
      </c>
      <c r="N58" s="86" t="s">
        <v>360</v>
      </c>
      <c r="O58" s="86" t="s">
        <v>360</v>
      </c>
      <c r="P58" s="86" t="s">
        <v>360</v>
      </c>
      <c r="Q58" s="11">
        <v>48.4</v>
      </c>
      <c r="R58" s="11">
        <v>244</v>
      </c>
      <c r="S58" s="116" t="s">
        <v>419</v>
      </c>
      <c r="T58" s="87" t="s">
        <v>78</v>
      </c>
      <c r="U58" s="88">
        <v>8.2100000000000009</v>
      </c>
      <c r="V58" s="88">
        <v>9.76</v>
      </c>
      <c r="W58" s="88">
        <v>26.8</v>
      </c>
      <c r="X58" s="88">
        <v>55.3</v>
      </c>
      <c r="Y58" s="89">
        <v>5779</v>
      </c>
      <c r="Z58" s="88">
        <v>3.56</v>
      </c>
      <c r="AA58" s="88">
        <v>0.67</v>
      </c>
      <c r="AB58" s="88">
        <v>69.400000000000006</v>
      </c>
      <c r="AC58" s="89">
        <v>18467</v>
      </c>
    </row>
    <row r="59" spans="1:30" x14ac:dyDescent="0.55000000000000004">
      <c r="A59" s="27">
        <v>21910274201</v>
      </c>
      <c r="B59" s="12" t="s">
        <v>301</v>
      </c>
      <c r="C59" s="27">
        <v>72901</v>
      </c>
      <c r="D59" s="28" t="s">
        <v>306</v>
      </c>
      <c r="E59" s="18">
        <v>360</v>
      </c>
      <c r="F59" s="28" t="s">
        <v>295</v>
      </c>
      <c r="G59" s="86" t="s">
        <v>300</v>
      </c>
      <c r="H59" s="28" t="s">
        <v>308</v>
      </c>
      <c r="I59" s="28">
        <v>0.5</v>
      </c>
      <c r="J59" s="48">
        <v>41205</v>
      </c>
      <c r="K59" s="48">
        <v>41226</v>
      </c>
      <c r="L59" s="39">
        <v>2</v>
      </c>
      <c r="M59" s="19" t="s">
        <v>360</v>
      </c>
      <c r="N59" s="19" t="s">
        <v>360</v>
      </c>
      <c r="O59" s="19" t="s">
        <v>360</v>
      </c>
      <c r="P59" s="19" t="s">
        <v>360</v>
      </c>
      <c r="Q59" s="28">
        <v>47.6</v>
      </c>
      <c r="R59" s="29">
        <v>201.1</v>
      </c>
      <c r="S59" s="116" t="s">
        <v>301</v>
      </c>
      <c r="T59" s="12" t="s">
        <v>301</v>
      </c>
      <c r="U59" s="12" t="s">
        <v>301</v>
      </c>
      <c r="V59" s="12" t="s">
        <v>301</v>
      </c>
      <c r="W59" s="12" t="s">
        <v>301</v>
      </c>
      <c r="X59" s="12" t="s">
        <v>301</v>
      </c>
      <c r="Y59" s="12" t="s">
        <v>301</v>
      </c>
      <c r="Z59" s="12" t="s">
        <v>301</v>
      </c>
      <c r="AA59" s="12" t="s">
        <v>301</v>
      </c>
      <c r="AB59" s="12" t="s">
        <v>301</v>
      </c>
      <c r="AC59" s="12" t="s">
        <v>301</v>
      </c>
      <c r="AD59" s="9" t="s">
        <v>299</v>
      </c>
    </row>
    <row r="60" spans="1:30" x14ac:dyDescent="0.55000000000000004">
      <c r="A60" s="85">
        <v>21910273901</v>
      </c>
      <c r="B60" s="86" t="s">
        <v>50</v>
      </c>
      <c r="C60" s="87">
        <v>73901</v>
      </c>
      <c r="D60" s="86" t="s">
        <v>306</v>
      </c>
      <c r="E60" s="85">
        <v>109</v>
      </c>
      <c r="F60" s="86" t="s">
        <v>295</v>
      </c>
      <c r="G60" s="86" t="s">
        <v>300</v>
      </c>
      <c r="H60" s="86" t="s">
        <v>308</v>
      </c>
      <c r="I60" s="86">
        <v>0.5</v>
      </c>
      <c r="J60" s="48">
        <v>41176</v>
      </c>
      <c r="K60" s="48">
        <v>41197</v>
      </c>
      <c r="L60" s="39">
        <v>1</v>
      </c>
      <c r="M60" s="86">
        <v>0</v>
      </c>
      <c r="N60" s="86">
        <v>16</v>
      </c>
      <c r="O60" s="86">
        <v>0</v>
      </c>
      <c r="P60" s="86">
        <v>10</v>
      </c>
      <c r="Q60" s="11">
        <v>51</v>
      </c>
      <c r="R60" s="11">
        <v>276.5</v>
      </c>
      <c r="S60" s="116" t="s">
        <v>417</v>
      </c>
      <c r="T60" s="87" t="s">
        <v>465</v>
      </c>
      <c r="U60" s="88">
        <v>8.77</v>
      </c>
      <c r="V60" s="88">
        <v>16.899999999999999</v>
      </c>
      <c r="W60" s="88">
        <v>23.1</v>
      </c>
      <c r="X60" s="88">
        <v>51.9</v>
      </c>
      <c r="Y60" s="89">
        <v>16109</v>
      </c>
      <c r="Z60" s="88">
        <v>1.84</v>
      </c>
      <c r="AA60" s="88">
        <v>2.2999999999999998</v>
      </c>
      <c r="AB60" s="88">
        <v>24</v>
      </c>
      <c r="AC60" s="89">
        <v>27615</v>
      </c>
    </row>
    <row r="61" spans="1:30" x14ac:dyDescent="0.55000000000000004">
      <c r="A61" s="85">
        <v>21910274001</v>
      </c>
      <c r="B61" s="86" t="s">
        <v>51</v>
      </c>
      <c r="C61" s="87">
        <v>74001</v>
      </c>
      <c r="D61" s="86" t="s">
        <v>306</v>
      </c>
      <c r="E61" s="85">
        <v>114</v>
      </c>
      <c r="F61" s="86" t="s">
        <v>295</v>
      </c>
      <c r="G61" s="86" t="s">
        <v>300</v>
      </c>
      <c r="H61" s="86" t="s">
        <v>308</v>
      </c>
      <c r="I61" s="86">
        <v>0.5</v>
      </c>
      <c r="J61" s="48">
        <v>41176</v>
      </c>
      <c r="K61" s="48">
        <v>41197</v>
      </c>
      <c r="L61" s="39">
        <v>1</v>
      </c>
      <c r="M61" s="86">
        <v>0</v>
      </c>
      <c r="N61" s="86">
        <v>16</v>
      </c>
      <c r="O61" s="86">
        <v>0</v>
      </c>
      <c r="P61" s="86">
        <v>10</v>
      </c>
      <c r="Q61" s="11">
        <v>45.9</v>
      </c>
      <c r="R61" s="11">
        <v>272.5</v>
      </c>
      <c r="S61" s="116" t="s">
        <v>417</v>
      </c>
      <c r="T61" s="87" t="s">
        <v>466</v>
      </c>
      <c r="U61" s="88">
        <v>9.39</v>
      </c>
      <c r="V61" s="88">
        <v>18.2</v>
      </c>
      <c r="W61" s="88">
        <v>27.9</v>
      </c>
      <c r="X61" s="88">
        <v>55.2</v>
      </c>
      <c r="Y61" s="89">
        <v>15541</v>
      </c>
      <c r="Z61" s="88">
        <v>2.4900000000000002</v>
      </c>
      <c r="AA61" s="88">
        <v>2.61</v>
      </c>
      <c r="AB61" s="88">
        <v>31.8</v>
      </c>
      <c r="AC61" s="89">
        <v>26973</v>
      </c>
    </row>
    <row r="62" spans="1:30" x14ac:dyDescent="0.55000000000000004">
      <c r="A62" s="85">
        <v>21910273201</v>
      </c>
      <c r="B62" s="86" t="s">
        <v>199</v>
      </c>
      <c r="C62" s="87">
        <v>74301</v>
      </c>
      <c r="D62" s="86" t="s">
        <v>306</v>
      </c>
      <c r="E62" s="85">
        <v>594</v>
      </c>
      <c r="F62" s="86" t="s">
        <v>296</v>
      </c>
      <c r="G62" s="86" t="s">
        <v>300</v>
      </c>
      <c r="H62" s="86" t="s">
        <v>308</v>
      </c>
      <c r="I62" s="86">
        <v>0.5</v>
      </c>
      <c r="J62" s="48">
        <v>41234</v>
      </c>
      <c r="K62" s="48">
        <v>41255</v>
      </c>
      <c r="L62" s="39">
        <v>3</v>
      </c>
      <c r="M62" s="86" t="s">
        <v>360</v>
      </c>
      <c r="N62" s="86" t="s">
        <v>360</v>
      </c>
      <c r="O62" s="86" t="s">
        <v>360</v>
      </c>
      <c r="P62" s="86" t="s">
        <v>360</v>
      </c>
      <c r="Q62" s="11">
        <v>63.5</v>
      </c>
      <c r="R62" s="11">
        <v>403</v>
      </c>
      <c r="S62" s="116" t="s">
        <v>419</v>
      </c>
      <c r="T62" s="87" t="s">
        <v>481</v>
      </c>
      <c r="U62" s="88">
        <v>10.199999999999999</v>
      </c>
      <c r="V62" s="88">
        <v>14.4</v>
      </c>
      <c r="W62" s="88">
        <v>24.4</v>
      </c>
      <c r="X62" s="88">
        <v>39.1</v>
      </c>
      <c r="Y62" s="89">
        <v>13308</v>
      </c>
      <c r="Z62" s="88">
        <v>1.29</v>
      </c>
      <c r="AA62" s="88">
        <v>0.52</v>
      </c>
      <c r="AB62" s="88">
        <v>65.5</v>
      </c>
      <c r="AC62" s="89">
        <v>26147</v>
      </c>
    </row>
    <row r="63" spans="1:30" x14ac:dyDescent="0.55000000000000004">
      <c r="A63" s="85">
        <v>21910274501</v>
      </c>
      <c r="B63" s="86" t="s">
        <v>200</v>
      </c>
      <c r="C63" s="87">
        <v>74801</v>
      </c>
      <c r="D63" s="86" t="s">
        <v>306</v>
      </c>
      <c r="E63" s="85">
        <v>594</v>
      </c>
      <c r="F63" s="86" t="s">
        <v>295</v>
      </c>
      <c r="G63" s="86" t="s">
        <v>300</v>
      </c>
      <c r="H63" s="86" t="s">
        <v>308</v>
      </c>
      <c r="I63" s="86">
        <v>0.5</v>
      </c>
      <c r="J63" s="48">
        <v>41234</v>
      </c>
      <c r="K63" s="48">
        <v>41255</v>
      </c>
      <c r="L63" s="39">
        <v>3</v>
      </c>
      <c r="M63" s="86" t="s">
        <v>360</v>
      </c>
      <c r="N63" s="86" t="s">
        <v>360</v>
      </c>
      <c r="O63" s="86" t="s">
        <v>360</v>
      </c>
      <c r="P63" s="86" t="s">
        <v>360</v>
      </c>
      <c r="Q63" s="11">
        <v>65.8</v>
      </c>
      <c r="R63" s="11">
        <v>433.8</v>
      </c>
      <c r="S63" s="116" t="s">
        <v>419</v>
      </c>
      <c r="T63" s="87" t="s">
        <v>482</v>
      </c>
      <c r="U63" s="88">
        <v>9.01</v>
      </c>
      <c r="V63" s="88">
        <v>35</v>
      </c>
      <c r="W63" s="88">
        <v>24.1</v>
      </c>
      <c r="X63" s="88">
        <v>37.4</v>
      </c>
      <c r="Y63" s="89">
        <v>11667</v>
      </c>
      <c r="Z63" s="88">
        <v>1.17</v>
      </c>
      <c r="AA63" s="88">
        <v>1.6</v>
      </c>
      <c r="AB63" s="88">
        <v>37</v>
      </c>
      <c r="AC63" s="89">
        <v>19011</v>
      </c>
    </row>
    <row r="64" spans="1:30" x14ac:dyDescent="0.55000000000000004">
      <c r="A64" s="85">
        <v>21910273501</v>
      </c>
      <c r="B64" s="86" t="s">
        <v>139</v>
      </c>
      <c r="C64" s="87">
        <v>80501</v>
      </c>
      <c r="D64" s="86" t="s">
        <v>306</v>
      </c>
      <c r="E64" s="85">
        <v>593</v>
      </c>
      <c r="F64" s="86" t="s">
        <v>296</v>
      </c>
      <c r="G64" s="86" t="s">
        <v>300</v>
      </c>
      <c r="H64" s="86" t="s">
        <v>308</v>
      </c>
      <c r="I64" s="86">
        <v>0.5</v>
      </c>
      <c r="J64" s="48">
        <v>41235</v>
      </c>
      <c r="K64" s="48">
        <v>41256</v>
      </c>
      <c r="L64" s="39">
        <v>3</v>
      </c>
      <c r="M64" s="86" t="s">
        <v>360</v>
      </c>
      <c r="N64" s="86" t="s">
        <v>360</v>
      </c>
      <c r="O64" s="86" t="s">
        <v>360</v>
      </c>
      <c r="P64" s="86" t="s">
        <v>360</v>
      </c>
      <c r="Q64" s="11">
        <v>51.9</v>
      </c>
      <c r="R64" s="11">
        <v>296.39999999999998</v>
      </c>
      <c r="S64" s="116" t="s">
        <v>419</v>
      </c>
      <c r="T64" s="87" t="s">
        <v>483</v>
      </c>
      <c r="U64" s="88">
        <v>12.1</v>
      </c>
      <c r="V64" s="88">
        <v>30.6</v>
      </c>
      <c r="W64" s="88">
        <v>30.1</v>
      </c>
      <c r="X64" s="88">
        <v>49.7</v>
      </c>
      <c r="Y64" s="89">
        <v>12860</v>
      </c>
      <c r="Z64" s="88">
        <v>1.71</v>
      </c>
      <c r="AA64" s="88">
        <v>0.78</v>
      </c>
      <c r="AB64" s="88">
        <v>70.099999999999994</v>
      </c>
      <c r="AC64" s="89">
        <v>24348</v>
      </c>
    </row>
    <row r="65" spans="1:30" x14ac:dyDescent="0.55000000000000004">
      <c r="A65" s="27">
        <v>21910272901</v>
      </c>
      <c r="B65" s="12" t="s">
        <v>301</v>
      </c>
      <c r="C65" s="27">
        <v>80901</v>
      </c>
      <c r="D65" s="28" t="s">
        <v>306</v>
      </c>
      <c r="E65" s="18">
        <v>354</v>
      </c>
      <c r="F65" s="28" t="s">
        <v>296</v>
      </c>
      <c r="G65" s="86" t="s">
        <v>300</v>
      </c>
      <c r="H65" s="28" t="s">
        <v>308</v>
      </c>
      <c r="I65" s="28">
        <v>0.5</v>
      </c>
      <c r="J65" s="48">
        <v>41205</v>
      </c>
      <c r="K65" s="48">
        <v>41226</v>
      </c>
      <c r="L65" s="39">
        <v>2</v>
      </c>
      <c r="M65" s="19" t="s">
        <v>360</v>
      </c>
      <c r="N65" s="19" t="s">
        <v>360</v>
      </c>
      <c r="O65" s="19" t="s">
        <v>360</v>
      </c>
      <c r="P65" s="19" t="s">
        <v>360</v>
      </c>
      <c r="Q65" s="28">
        <v>50.8</v>
      </c>
      <c r="R65" s="29">
        <v>217.8</v>
      </c>
      <c r="S65" s="116" t="s">
        <v>301</v>
      </c>
      <c r="T65" s="12" t="s">
        <v>301</v>
      </c>
      <c r="U65" s="12" t="s">
        <v>301</v>
      </c>
      <c r="V65" s="12" t="s">
        <v>301</v>
      </c>
      <c r="W65" s="12" t="s">
        <v>301</v>
      </c>
      <c r="X65" s="12" t="s">
        <v>301</v>
      </c>
      <c r="Y65" s="12" t="s">
        <v>301</v>
      </c>
      <c r="Z65" s="12" t="s">
        <v>301</v>
      </c>
      <c r="AA65" s="12" t="s">
        <v>301</v>
      </c>
      <c r="AB65" s="12" t="s">
        <v>301</v>
      </c>
      <c r="AC65" s="12" t="s">
        <v>301</v>
      </c>
      <c r="AD65" s="9" t="s">
        <v>299</v>
      </c>
    </row>
    <row r="66" spans="1:30" x14ac:dyDescent="0.55000000000000004">
      <c r="A66" s="85">
        <v>21910281101</v>
      </c>
      <c r="B66" s="86" t="s">
        <v>79</v>
      </c>
      <c r="C66" s="87">
        <v>81100</v>
      </c>
      <c r="D66" s="86" t="s">
        <v>306</v>
      </c>
      <c r="E66" s="85">
        <v>947</v>
      </c>
      <c r="F66" s="86" t="s">
        <v>296</v>
      </c>
      <c r="G66" s="86" t="s">
        <v>300</v>
      </c>
      <c r="H66" s="86" t="s">
        <v>308</v>
      </c>
      <c r="I66" s="86">
        <v>0.5</v>
      </c>
      <c r="J66" s="48">
        <v>41289</v>
      </c>
      <c r="K66" s="48">
        <v>41310</v>
      </c>
      <c r="L66" s="39">
        <v>5</v>
      </c>
      <c r="M66" s="86" t="s">
        <v>360</v>
      </c>
      <c r="N66" s="86" t="s">
        <v>360</v>
      </c>
      <c r="O66" s="86" t="s">
        <v>360</v>
      </c>
      <c r="P66" s="86" t="s">
        <v>360</v>
      </c>
      <c r="Q66" s="11">
        <v>47.8</v>
      </c>
      <c r="R66" s="11">
        <v>431.6</v>
      </c>
      <c r="S66" s="116" t="s">
        <v>421</v>
      </c>
      <c r="T66" s="87" t="s">
        <v>106</v>
      </c>
      <c r="U66" s="88">
        <v>8.1199999999999992</v>
      </c>
      <c r="V66" s="88">
        <v>15.5</v>
      </c>
      <c r="W66" s="88">
        <v>32.5</v>
      </c>
      <c r="X66" s="88">
        <v>47.3</v>
      </c>
      <c r="Y66" s="89">
        <v>10823</v>
      </c>
      <c r="Z66" s="88">
        <v>2.36</v>
      </c>
      <c r="AA66" s="88">
        <v>3.09</v>
      </c>
      <c r="AB66" s="88">
        <v>28.2</v>
      </c>
      <c r="AC66" s="89">
        <v>23108</v>
      </c>
    </row>
    <row r="67" spans="1:30" x14ac:dyDescent="0.55000000000000004">
      <c r="A67" s="85">
        <v>21910281501</v>
      </c>
      <c r="B67" s="86" t="s">
        <v>31</v>
      </c>
      <c r="C67" s="87">
        <v>81500</v>
      </c>
      <c r="D67" s="86" t="s">
        <v>306</v>
      </c>
      <c r="E67" s="85">
        <v>952</v>
      </c>
      <c r="F67" s="86" t="s">
        <v>295</v>
      </c>
      <c r="G67" s="86" t="s">
        <v>300</v>
      </c>
      <c r="H67" s="86" t="s">
        <v>308</v>
      </c>
      <c r="I67" s="86">
        <v>0.5</v>
      </c>
      <c r="J67" s="48">
        <v>41288</v>
      </c>
      <c r="K67" s="48">
        <v>41309</v>
      </c>
      <c r="L67" s="39">
        <v>5</v>
      </c>
      <c r="M67" s="86" t="s">
        <v>360</v>
      </c>
      <c r="N67" s="86" t="s">
        <v>360</v>
      </c>
      <c r="O67" s="86" t="s">
        <v>360</v>
      </c>
      <c r="P67" s="86" t="s">
        <v>360</v>
      </c>
      <c r="Q67" s="11">
        <v>53.1</v>
      </c>
      <c r="R67" s="11">
        <v>356.1</v>
      </c>
      <c r="S67" s="116" t="s">
        <v>421</v>
      </c>
      <c r="T67" s="87" t="s">
        <v>110</v>
      </c>
      <c r="U67" s="88">
        <v>6.93</v>
      </c>
      <c r="V67" s="88">
        <v>7.14</v>
      </c>
      <c r="W67" s="88">
        <v>19.600000000000001</v>
      </c>
      <c r="X67" s="88">
        <v>26.3</v>
      </c>
      <c r="Y67" s="89">
        <v>9439</v>
      </c>
      <c r="Z67" s="88">
        <v>0.96</v>
      </c>
      <c r="AA67" s="88">
        <v>1.66</v>
      </c>
      <c r="AB67" s="88">
        <v>22.2</v>
      </c>
      <c r="AC67" s="89">
        <v>17603</v>
      </c>
    </row>
    <row r="68" spans="1:30" x14ac:dyDescent="0.55000000000000004">
      <c r="A68" s="85">
        <v>21910281601</v>
      </c>
      <c r="B68" s="86" t="s">
        <v>120</v>
      </c>
      <c r="C68" s="87">
        <v>81600</v>
      </c>
      <c r="D68" s="86" t="s">
        <v>306</v>
      </c>
      <c r="E68" s="85">
        <v>953</v>
      </c>
      <c r="F68" s="86" t="s">
        <v>295</v>
      </c>
      <c r="G68" s="86" t="s">
        <v>300</v>
      </c>
      <c r="H68" s="86" t="s">
        <v>308</v>
      </c>
      <c r="I68" s="86">
        <v>0.5</v>
      </c>
      <c r="J68" s="48">
        <v>41290</v>
      </c>
      <c r="K68" s="48">
        <v>41311</v>
      </c>
      <c r="L68" s="39">
        <v>5</v>
      </c>
      <c r="M68" s="86" t="s">
        <v>360</v>
      </c>
      <c r="N68" s="86" t="s">
        <v>360</v>
      </c>
      <c r="O68" s="86" t="s">
        <v>360</v>
      </c>
      <c r="P68" s="86" t="s">
        <v>360</v>
      </c>
      <c r="Q68" s="11">
        <v>43.7</v>
      </c>
      <c r="R68" s="11">
        <v>411.1</v>
      </c>
      <c r="S68" s="116" t="s">
        <v>421</v>
      </c>
      <c r="T68" s="87" t="s">
        <v>146</v>
      </c>
      <c r="U68" s="88">
        <v>12.6</v>
      </c>
      <c r="V68" s="88">
        <v>13.6</v>
      </c>
      <c r="W68" s="88">
        <v>36.299999999999997</v>
      </c>
      <c r="X68" s="88">
        <v>51.3</v>
      </c>
      <c r="Y68" s="89">
        <v>8291</v>
      </c>
      <c r="Z68" s="88">
        <v>3.93</v>
      </c>
      <c r="AA68" s="88">
        <v>1.8</v>
      </c>
      <c r="AB68" s="88">
        <v>59.2</v>
      </c>
      <c r="AC68" s="89">
        <v>20992</v>
      </c>
    </row>
    <row r="69" spans="1:30" x14ac:dyDescent="0.55000000000000004">
      <c r="A69" s="85">
        <v>21910281701</v>
      </c>
      <c r="B69" s="86" t="s">
        <v>121</v>
      </c>
      <c r="C69" s="87">
        <v>81700</v>
      </c>
      <c r="D69" s="86" t="s">
        <v>306</v>
      </c>
      <c r="E69" s="85">
        <v>958</v>
      </c>
      <c r="F69" s="86" t="s">
        <v>295</v>
      </c>
      <c r="G69" s="86" t="s">
        <v>300</v>
      </c>
      <c r="H69" s="86" t="s">
        <v>308</v>
      </c>
      <c r="I69" s="86">
        <v>0.5</v>
      </c>
      <c r="J69" s="48">
        <v>41290</v>
      </c>
      <c r="K69" s="48">
        <v>41311</v>
      </c>
      <c r="L69" s="39">
        <v>5</v>
      </c>
      <c r="M69" s="86" t="s">
        <v>360</v>
      </c>
      <c r="N69" s="86" t="s">
        <v>360</v>
      </c>
      <c r="O69" s="86" t="s">
        <v>360</v>
      </c>
      <c r="P69" s="86" t="s">
        <v>360</v>
      </c>
      <c r="Q69" s="11">
        <v>49.2</v>
      </c>
      <c r="R69" s="11">
        <v>468.1</v>
      </c>
      <c r="S69" s="116" t="s">
        <v>421</v>
      </c>
      <c r="T69" s="87" t="s">
        <v>221</v>
      </c>
      <c r="U69" s="88">
        <v>11</v>
      </c>
      <c r="V69" s="88">
        <v>11.6</v>
      </c>
      <c r="W69" s="88">
        <v>34.1</v>
      </c>
      <c r="X69" s="88">
        <v>48.7</v>
      </c>
      <c r="Y69" s="89">
        <v>8235</v>
      </c>
      <c r="Z69" s="88">
        <v>2.73</v>
      </c>
      <c r="AA69" s="88">
        <v>1.61</v>
      </c>
      <c r="AB69" s="88">
        <v>47.1</v>
      </c>
      <c r="AC69" s="89">
        <v>19529</v>
      </c>
    </row>
    <row r="70" spans="1:30" x14ac:dyDescent="0.55000000000000004">
      <c r="A70" s="85">
        <v>21910261001</v>
      </c>
      <c r="B70" s="86" t="s">
        <v>18</v>
      </c>
      <c r="C70" s="87">
        <v>60601</v>
      </c>
      <c r="D70" s="86" t="s">
        <v>306</v>
      </c>
      <c r="E70" s="85">
        <v>501</v>
      </c>
      <c r="F70" s="86" t="s">
        <v>296</v>
      </c>
      <c r="G70" s="86" t="s">
        <v>300</v>
      </c>
      <c r="H70" s="86" t="s">
        <v>307</v>
      </c>
      <c r="I70" s="85">
        <v>2.5</v>
      </c>
      <c r="J70" s="48">
        <v>41234</v>
      </c>
      <c r="K70" s="48">
        <v>41255</v>
      </c>
      <c r="L70" s="39">
        <v>3</v>
      </c>
      <c r="M70" s="86" t="s">
        <v>360</v>
      </c>
      <c r="N70" s="86" t="s">
        <v>360</v>
      </c>
      <c r="O70" s="86" t="s">
        <v>360</v>
      </c>
      <c r="P70" s="86" t="s">
        <v>360</v>
      </c>
      <c r="Q70" s="11">
        <v>49.8</v>
      </c>
      <c r="R70" s="11">
        <v>251</v>
      </c>
      <c r="S70" s="116" t="s">
        <v>419</v>
      </c>
      <c r="T70" s="87" t="s">
        <v>241</v>
      </c>
      <c r="U70" s="88">
        <v>11.6</v>
      </c>
      <c r="V70" s="88">
        <v>5.65</v>
      </c>
      <c r="W70" s="88">
        <v>29.7</v>
      </c>
      <c r="X70" s="88">
        <v>52.4</v>
      </c>
      <c r="Y70" s="89">
        <v>5456</v>
      </c>
      <c r="Z70" s="88">
        <v>3.95</v>
      </c>
      <c r="AA70" s="88">
        <v>0.56999999999999995</v>
      </c>
      <c r="AB70" s="88">
        <v>73.2</v>
      </c>
      <c r="AC70" s="89">
        <v>19653</v>
      </c>
    </row>
    <row r="71" spans="1:30" x14ac:dyDescent="0.55000000000000004">
      <c r="A71" s="85">
        <v>21910260901</v>
      </c>
      <c r="B71" s="86" t="s">
        <v>210</v>
      </c>
      <c r="C71" s="87">
        <v>60901</v>
      </c>
      <c r="D71" s="86" t="s">
        <v>306</v>
      </c>
      <c r="E71" s="85">
        <v>22</v>
      </c>
      <c r="F71" s="86" t="s">
        <v>296</v>
      </c>
      <c r="G71" s="86" t="s">
        <v>300</v>
      </c>
      <c r="H71" s="86" t="s">
        <v>307</v>
      </c>
      <c r="I71" s="85">
        <v>2.5</v>
      </c>
      <c r="J71" s="48">
        <v>41176</v>
      </c>
      <c r="K71" s="48">
        <v>41197</v>
      </c>
      <c r="L71" s="39">
        <v>1</v>
      </c>
      <c r="M71" s="86">
        <v>0</v>
      </c>
      <c r="N71" s="86">
        <v>16</v>
      </c>
      <c r="O71" s="86">
        <v>0</v>
      </c>
      <c r="P71" s="86">
        <v>10</v>
      </c>
      <c r="Q71" s="15">
        <v>46.5</v>
      </c>
      <c r="R71" s="11">
        <v>210.4</v>
      </c>
      <c r="S71" s="116" t="s">
        <v>417</v>
      </c>
      <c r="T71" s="87" t="s">
        <v>467</v>
      </c>
      <c r="U71" s="88">
        <v>12.9</v>
      </c>
      <c r="V71" s="88">
        <v>14.3</v>
      </c>
      <c r="W71" s="88">
        <v>29.4</v>
      </c>
      <c r="X71" s="88">
        <v>56.1</v>
      </c>
      <c r="Y71" s="89">
        <v>14553</v>
      </c>
      <c r="Z71" s="88">
        <v>2.5499999999999998</v>
      </c>
      <c r="AA71" s="88">
        <v>2</v>
      </c>
      <c r="AB71" s="88">
        <v>39.5</v>
      </c>
      <c r="AC71" s="89">
        <v>32137</v>
      </c>
    </row>
    <row r="72" spans="1:30" x14ac:dyDescent="0.55000000000000004">
      <c r="A72" s="85">
        <v>21910261301</v>
      </c>
      <c r="B72" s="86" t="s">
        <v>90</v>
      </c>
      <c r="C72" s="87">
        <v>61001</v>
      </c>
      <c r="D72" s="86" t="s">
        <v>306</v>
      </c>
      <c r="E72" s="85">
        <v>744</v>
      </c>
      <c r="F72" s="86" t="s">
        <v>296</v>
      </c>
      <c r="G72" s="86" t="s">
        <v>300</v>
      </c>
      <c r="H72" s="86" t="s">
        <v>307</v>
      </c>
      <c r="I72" s="85">
        <v>2.5</v>
      </c>
      <c r="J72" s="48">
        <v>41262</v>
      </c>
      <c r="K72" s="48">
        <v>41283</v>
      </c>
      <c r="L72" s="39">
        <v>4</v>
      </c>
      <c r="M72" s="86" t="s">
        <v>360</v>
      </c>
      <c r="N72" s="86" t="s">
        <v>360</v>
      </c>
      <c r="O72" s="86" t="s">
        <v>360</v>
      </c>
      <c r="P72" s="86" t="s">
        <v>360</v>
      </c>
      <c r="Q72" s="11">
        <v>62.9</v>
      </c>
      <c r="R72" s="11">
        <v>351</v>
      </c>
      <c r="S72" s="116" t="s">
        <v>420</v>
      </c>
      <c r="T72" s="87" t="s">
        <v>453</v>
      </c>
      <c r="U72" s="88">
        <v>15.4</v>
      </c>
      <c r="V72" s="88">
        <v>15.9</v>
      </c>
      <c r="W72" s="88">
        <v>59.8</v>
      </c>
      <c r="X72" s="88">
        <v>50.1</v>
      </c>
      <c r="Y72" s="89">
        <v>8424</v>
      </c>
      <c r="Z72" s="88">
        <v>2.66</v>
      </c>
      <c r="AA72" s="88">
        <v>5.63</v>
      </c>
      <c r="AB72" s="88">
        <v>14.9</v>
      </c>
      <c r="AC72" s="89">
        <v>19093</v>
      </c>
    </row>
    <row r="73" spans="1:30" x14ac:dyDescent="0.55000000000000004">
      <c r="A73" s="85">
        <v>21910262101</v>
      </c>
      <c r="B73" s="86" t="s">
        <v>218</v>
      </c>
      <c r="C73" s="87">
        <v>63701</v>
      </c>
      <c r="D73" s="86" t="s">
        <v>306</v>
      </c>
      <c r="E73" s="85">
        <v>262</v>
      </c>
      <c r="F73" s="86" t="s">
        <v>295</v>
      </c>
      <c r="G73" s="86" t="s">
        <v>300</v>
      </c>
      <c r="H73" s="86" t="s">
        <v>307</v>
      </c>
      <c r="I73" s="86">
        <v>2.5</v>
      </c>
      <c r="J73" s="48">
        <v>41207</v>
      </c>
      <c r="K73" s="48">
        <v>41228</v>
      </c>
      <c r="L73" s="39">
        <v>2</v>
      </c>
      <c r="M73" s="86" t="s">
        <v>360</v>
      </c>
      <c r="N73" s="86" t="s">
        <v>360</v>
      </c>
      <c r="O73" s="86" t="s">
        <v>360</v>
      </c>
      <c r="P73" s="86" t="s">
        <v>360</v>
      </c>
      <c r="Q73" s="11">
        <v>43.9</v>
      </c>
      <c r="R73" s="11">
        <v>315.60000000000002</v>
      </c>
      <c r="S73" s="116" t="s">
        <v>418</v>
      </c>
      <c r="T73" s="87" t="s">
        <v>430</v>
      </c>
      <c r="U73" s="88">
        <v>9.6</v>
      </c>
      <c r="V73" s="88">
        <v>3.88</v>
      </c>
      <c r="W73" s="88">
        <v>23.8</v>
      </c>
      <c r="X73" s="88">
        <v>31</v>
      </c>
      <c r="Y73" s="89">
        <v>7497</v>
      </c>
      <c r="Z73" s="88">
        <v>2.12</v>
      </c>
      <c r="AA73" s="88">
        <v>0.6</v>
      </c>
      <c r="AB73" s="88">
        <v>34.200000000000003</v>
      </c>
      <c r="AC73" s="89">
        <v>31345</v>
      </c>
    </row>
    <row r="74" spans="1:30" x14ac:dyDescent="0.55000000000000004">
      <c r="A74" s="85">
        <v>21910262701</v>
      </c>
      <c r="B74" s="86" t="s">
        <v>42</v>
      </c>
      <c r="C74" s="87">
        <v>64401</v>
      </c>
      <c r="D74" s="86" t="s">
        <v>306</v>
      </c>
      <c r="E74" s="85">
        <v>861</v>
      </c>
      <c r="F74" s="86" t="s">
        <v>295</v>
      </c>
      <c r="G74" s="86" t="s">
        <v>300</v>
      </c>
      <c r="H74" s="86" t="s">
        <v>307</v>
      </c>
      <c r="I74" s="86">
        <v>2.5</v>
      </c>
      <c r="J74" s="48">
        <v>41289</v>
      </c>
      <c r="K74" s="48">
        <v>41310</v>
      </c>
      <c r="L74" s="39">
        <v>5</v>
      </c>
      <c r="M74" s="86" t="s">
        <v>360</v>
      </c>
      <c r="N74" s="86" t="s">
        <v>360</v>
      </c>
      <c r="O74" s="86" t="s">
        <v>360</v>
      </c>
      <c r="P74" s="86" t="s">
        <v>360</v>
      </c>
      <c r="Q74" s="11">
        <v>40.5</v>
      </c>
      <c r="R74" s="11">
        <v>208.3</v>
      </c>
      <c r="S74" s="116" t="s">
        <v>421</v>
      </c>
      <c r="T74" s="87" t="s">
        <v>6</v>
      </c>
      <c r="U74" s="88">
        <v>7.76</v>
      </c>
      <c r="V74" s="88">
        <v>15.9</v>
      </c>
      <c r="W74" s="88">
        <v>33.1</v>
      </c>
      <c r="X74" s="88">
        <v>47.8</v>
      </c>
      <c r="Y74" s="89">
        <v>11788</v>
      </c>
      <c r="Z74" s="88">
        <v>2.2599999999999998</v>
      </c>
      <c r="AA74" s="88">
        <v>2.83</v>
      </c>
      <c r="AB74" s="88">
        <v>28.9</v>
      </c>
      <c r="AC74" s="89">
        <v>25419</v>
      </c>
    </row>
    <row r="75" spans="1:30" s="84" customFormat="1" x14ac:dyDescent="0.55000000000000004">
      <c r="A75" s="85">
        <v>21910262801</v>
      </c>
      <c r="B75" s="86" t="s">
        <v>133</v>
      </c>
      <c r="C75" s="87">
        <v>64701</v>
      </c>
      <c r="D75" s="86" t="s">
        <v>306</v>
      </c>
      <c r="E75" s="85">
        <v>859</v>
      </c>
      <c r="F75" s="86" t="s">
        <v>295</v>
      </c>
      <c r="G75" s="86" t="s">
        <v>300</v>
      </c>
      <c r="H75" s="86" t="s">
        <v>307</v>
      </c>
      <c r="I75" s="86">
        <v>2.5</v>
      </c>
      <c r="J75" s="48">
        <v>41291</v>
      </c>
      <c r="K75" s="48">
        <v>41312</v>
      </c>
      <c r="L75" s="39">
        <v>5</v>
      </c>
      <c r="M75" s="86" t="s">
        <v>360</v>
      </c>
      <c r="N75" s="86" t="s">
        <v>360</v>
      </c>
      <c r="O75" s="86" t="s">
        <v>360</v>
      </c>
      <c r="P75" s="86" t="s">
        <v>360</v>
      </c>
      <c r="Q75" s="11">
        <v>50.5</v>
      </c>
      <c r="R75" s="11">
        <v>328.6</v>
      </c>
      <c r="S75" s="116" t="s">
        <v>421</v>
      </c>
      <c r="T75" s="87" t="s">
        <v>75</v>
      </c>
      <c r="U75" s="88">
        <v>11.7</v>
      </c>
      <c r="V75" s="88">
        <v>19.7</v>
      </c>
      <c r="W75" s="88">
        <v>30.9</v>
      </c>
      <c r="X75" s="88">
        <v>57</v>
      </c>
      <c r="Y75" s="89">
        <v>11489</v>
      </c>
      <c r="Z75" s="88">
        <v>2.38</v>
      </c>
      <c r="AA75" s="88">
        <v>5.38</v>
      </c>
      <c r="AB75" s="88">
        <v>24</v>
      </c>
      <c r="AC75" s="89">
        <v>17594</v>
      </c>
      <c r="AD75" s="87"/>
    </row>
    <row r="76" spans="1:30" x14ac:dyDescent="0.55000000000000004">
      <c r="A76" s="85">
        <v>21910262201</v>
      </c>
      <c r="B76" s="86" t="s">
        <v>253</v>
      </c>
      <c r="C76" s="87">
        <v>65001</v>
      </c>
      <c r="D76" s="86" t="s">
        <v>306</v>
      </c>
      <c r="E76" s="85">
        <v>264</v>
      </c>
      <c r="F76" s="86" t="s">
        <v>295</v>
      </c>
      <c r="G76" s="86" t="s">
        <v>300</v>
      </c>
      <c r="H76" s="86" t="s">
        <v>307</v>
      </c>
      <c r="I76" s="86">
        <v>2.5</v>
      </c>
      <c r="J76" s="48">
        <v>41207</v>
      </c>
      <c r="K76" s="48">
        <v>41228</v>
      </c>
      <c r="L76" s="39">
        <v>2</v>
      </c>
      <c r="M76" s="86" t="s">
        <v>360</v>
      </c>
      <c r="N76" s="86" t="s">
        <v>360</v>
      </c>
      <c r="O76" s="86" t="s">
        <v>360</v>
      </c>
      <c r="P76" s="86" t="s">
        <v>360</v>
      </c>
      <c r="Q76" s="9">
        <v>53.5</v>
      </c>
      <c r="R76" s="11">
        <v>295.7</v>
      </c>
      <c r="S76" s="116" t="s">
        <v>418</v>
      </c>
      <c r="T76" s="87" t="s">
        <v>431</v>
      </c>
      <c r="U76" s="88">
        <v>9.08</v>
      </c>
      <c r="V76" s="88">
        <v>1.78</v>
      </c>
      <c r="W76" s="88">
        <v>28.8</v>
      </c>
      <c r="X76" s="88">
        <v>18.8</v>
      </c>
      <c r="Y76" s="89">
        <v>5193</v>
      </c>
      <c r="Z76" s="88">
        <v>1.68</v>
      </c>
      <c r="AA76" s="88">
        <v>0.27</v>
      </c>
      <c r="AB76" s="88">
        <v>37</v>
      </c>
      <c r="AC76" s="89">
        <v>27753</v>
      </c>
    </row>
    <row r="77" spans="1:30" x14ac:dyDescent="0.55000000000000004">
      <c r="A77" s="85">
        <v>21910262601</v>
      </c>
      <c r="B77" s="86" t="s">
        <v>85</v>
      </c>
      <c r="C77" s="87">
        <v>65201</v>
      </c>
      <c r="D77" s="86" t="s">
        <v>306</v>
      </c>
      <c r="E77" s="85">
        <v>857</v>
      </c>
      <c r="F77" s="86" t="s">
        <v>295</v>
      </c>
      <c r="G77" s="86" t="s">
        <v>300</v>
      </c>
      <c r="H77" s="86" t="s">
        <v>307</v>
      </c>
      <c r="I77" s="86">
        <v>2.5</v>
      </c>
      <c r="J77" s="48">
        <v>41288</v>
      </c>
      <c r="K77" s="48">
        <v>41309</v>
      </c>
      <c r="L77" s="39">
        <v>5</v>
      </c>
      <c r="M77" s="86" t="s">
        <v>360</v>
      </c>
      <c r="N77" s="86" t="s">
        <v>360</v>
      </c>
      <c r="O77" s="86" t="s">
        <v>360</v>
      </c>
      <c r="P77" s="86" t="s">
        <v>360</v>
      </c>
      <c r="Q77" s="11">
        <v>49.3</v>
      </c>
      <c r="R77" s="11">
        <v>196.9</v>
      </c>
      <c r="S77" s="116" t="s">
        <v>421</v>
      </c>
      <c r="T77" s="87" t="s">
        <v>86</v>
      </c>
      <c r="U77" s="88">
        <v>8.39</v>
      </c>
      <c r="V77" s="88">
        <v>9.5500000000000007</v>
      </c>
      <c r="W77" s="88">
        <v>24</v>
      </c>
      <c r="X77" s="88">
        <v>32</v>
      </c>
      <c r="Y77" s="89">
        <v>10694</v>
      </c>
      <c r="Z77" s="88">
        <v>1.07</v>
      </c>
      <c r="AA77" s="88">
        <v>2.4500000000000002</v>
      </c>
      <c r="AB77" s="88">
        <v>20.2</v>
      </c>
      <c r="AC77" s="89">
        <v>17689</v>
      </c>
    </row>
    <row r="78" spans="1:30" x14ac:dyDescent="0.55000000000000004">
      <c r="A78" s="85">
        <v>21910262501</v>
      </c>
      <c r="B78" s="86" t="s">
        <v>231</v>
      </c>
      <c r="C78" s="87">
        <v>65501</v>
      </c>
      <c r="D78" s="86" t="s">
        <v>306</v>
      </c>
      <c r="E78" s="85">
        <v>750</v>
      </c>
      <c r="F78" s="86" t="s">
        <v>295</v>
      </c>
      <c r="G78" s="86" t="s">
        <v>300</v>
      </c>
      <c r="H78" s="86" t="s">
        <v>307</v>
      </c>
      <c r="I78" s="86">
        <v>2.5</v>
      </c>
      <c r="J78" s="48">
        <v>41262</v>
      </c>
      <c r="K78" s="48">
        <v>41283</v>
      </c>
      <c r="L78" s="39">
        <v>4</v>
      </c>
      <c r="M78" s="86" t="s">
        <v>360</v>
      </c>
      <c r="N78" s="86" t="s">
        <v>360</v>
      </c>
      <c r="O78" s="86" t="s">
        <v>360</v>
      </c>
      <c r="P78" s="86" t="s">
        <v>360</v>
      </c>
      <c r="Q78" s="11">
        <v>47.2</v>
      </c>
      <c r="R78" s="11">
        <v>241.9</v>
      </c>
      <c r="S78" s="116" t="s">
        <v>420</v>
      </c>
      <c r="T78" s="87" t="s">
        <v>452</v>
      </c>
      <c r="U78" s="88">
        <v>9.6999999999999993</v>
      </c>
      <c r="V78" s="88">
        <v>9.73</v>
      </c>
      <c r="W78" s="88">
        <v>47.1</v>
      </c>
      <c r="X78" s="88">
        <v>52.4</v>
      </c>
      <c r="Y78" s="89">
        <v>10257</v>
      </c>
      <c r="Z78" s="88">
        <v>1.33</v>
      </c>
      <c r="AA78" s="88">
        <v>3.04</v>
      </c>
      <c r="AB78" s="88">
        <v>15.5</v>
      </c>
      <c r="AC78" s="89">
        <v>19383</v>
      </c>
    </row>
    <row r="79" spans="1:30" x14ac:dyDescent="0.55000000000000004">
      <c r="A79" s="85">
        <v>21910261501</v>
      </c>
      <c r="B79" s="86" t="s">
        <v>154</v>
      </c>
      <c r="C79" s="87">
        <v>68401</v>
      </c>
      <c r="D79" s="86" t="s">
        <v>306</v>
      </c>
      <c r="E79" s="85">
        <v>861</v>
      </c>
      <c r="F79" s="86" t="s">
        <v>296</v>
      </c>
      <c r="G79" s="86" t="s">
        <v>300</v>
      </c>
      <c r="H79" s="86" t="s">
        <v>307</v>
      </c>
      <c r="I79" s="85">
        <v>2.5</v>
      </c>
      <c r="J79" s="48">
        <v>41289</v>
      </c>
      <c r="K79" s="48">
        <v>41310</v>
      </c>
      <c r="L79" s="39">
        <v>5</v>
      </c>
      <c r="M79" s="86" t="s">
        <v>360</v>
      </c>
      <c r="N79" s="86" t="s">
        <v>360</v>
      </c>
      <c r="O79" s="86" t="s">
        <v>360</v>
      </c>
      <c r="P79" s="86" t="s">
        <v>360</v>
      </c>
      <c r="Q79" s="11">
        <v>44.7</v>
      </c>
      <c r="R79" s="11">
        <v>259.2</v>
      </c>
      <c r="S79" s="116" t="s">
        <v>421</v>
      </c>
      <c r="T79" s="87" t="s">
        <v>20</v>
      </c>
      <c r="U79" s="88">
        <v>7.27</v>
      </c>
      <c r="V79" s="88">
        <v>12.4</v>
      </c>
      <c r="W79" s="88">
        <v>23.8</v>
      </c>
      <c r="X79" s="88">
        <v>38.5</v>
      </c>
      <c r="Y79" s="89">
        <v>10717</v>
      </c>
      <c r="Z79" s="88">
        <v>1.66</v>
      </c>
      <c r="AA79" s="88">
        <v>3.27</v>
      </c>
      <c r="AB79" s="88">
        <v>19.5</v>
      </c>
      <c r="AC79" s="89">
        <v>22160</v>
      </c>
    </row>
    <row r="80" spans="1:30" x14ac:dyDescent="0.55000000000000004">
      <c r="A80" s="85">
        <v>21910261901</v>
      </c>
      <c r="B80" s="86" t="s">
        <v>189</v>
      </c>
      <c r="C80" s="87">
        <v>69401</v>
      </c>
      <c r="D80" s="86" t="s">
        <v>306</v>
      </c>
      <c r="E80" s="85">
        <v>514</v>
      </c>
      <c r="F80" s="86" t="s">
        <v>295</v>
      </c>
      <c r="G80" s="86" t="s">
        <v>300</v>
      </c>
      <c r="H80" s="86" t="s">
        <v>307</v>
      </c>
      <c r="I80" s="86">
        <v>2.5</v>
      </c>
      <c r="J80" s="48">
        <v>41233</v>
      </c>
      <c r="K80" s="48">
        <v>41254</v>
      </c>
      <c r="L80" s="39">
        <v>3</v>
      </c>
      <c r="M80" s="86" t="s">
        <v>360</v>
      </c>
      <c r="N80" s="86" t="s">
        <v>360</v>
      </c>
      <c r="O80" s="86" t="s">
        <v>360</v>
      </c>
      <c r="P80" s="86" t="s">
        <v>360</v>
      </c>
      <c r="Q80" s="11">
        <v>48.1</v>
      </c>
      <c r="R80" s="11">
        <v>333.6</v>
      </c>
      <c r="S80" s="116" t="s">
        <v>419</v>
      </c>
      <c r="T80" s="87" t="s">
        <v>229</v>
      </c>
      <c r="U80" s="88">
        <v>13.5</v>
      </c>
      <c r="V80" s="88">
        <v>10.3</v>
      </c>
      <c r="W80" s="88">
        <v>35.799999999999997</v>
      </c>
      <c r="X80" s="88">
        <v>44.5</v>
      </c>
      <c r="Y80" s="89">
        <v>11935</v>
      </c>
      <c r="Z80" s="88">
        <v>2.16</v>
      </c>
      <c r="AA80" s="88">
        <v>1.45</v>
      </c>
      <c r="AB80" s="88">
        <v>47.8</v>
      </c>
      <c r="AC80" s="89">
        <v>21335</v>
      </c>
    </row>
    <row r="81" spans="1:29" x14ac:dyDescent="0.55000000000000004">
      <c r="A81" s="85">
        <v>21910261201</v>
      </c>
      <c r="B81" s="86" t="s">
        <v>137</v>
      </c>
      <c r="C81" s="87">
        <v>70201</v>
      </c>
      <c r="D81" s="86" t="s">
        <v>306</v>
      </c>
      <c r="E81" s="85">
        <v>511</v>
      </c>
      <c r="F81" s="86" t="s">
        <v>296</v>
      </c>
      <c r="G81" s="86" t="s">
        <v>300</v>
      </c>
      <c r="H81" s="86" t="s">
        <v>307</v>
      </c>
      <c r="I81" s="85">
        <v>2.5</v>
      </c>
      <c r="J81" s="48">
        <v>41235</v>
      </c>
      <c r="K81" s="48">
        <v>41256</v>
      </c>
      <c r="L81" s="39">
        <v>3</v>
      </c>
      <c r="M81" s="86" t="s">
        <v>360</v>
      </c>
      <c r="N81" s="86" t="s">
        <v>360</v>
      </c>
      <c r="O81" s="86" t="s">
        <v>360</v>
      </c>
      <c r="P81" s="86" t="s">
        <v>360</v>
      </c>
      <c r="Q81" s="11">
        <v>47</v>
      </c>
      <c r="R81" s="11">
        <v>287.89999999999998</v>
      </c>
      <c r="S81" s="116" t="s">
        <v>419</v>
      </c>
      <c r="T81" s="87" t="s">
        <v>484</v>
      </c>
      <c r="U81" s="88">
        <v>16.3</v>
      </c>
      <c r="V81" s="88">
        <v>6.97</v>
      </c>
      <c r="W81" s="88">
        <v>36.5</v>
      </c>
      <c r="X81" s="88">
        <v>37.200000000000003</v>
      </c>
      <c r="Y81" s="89">
        <v>10100</v>
      </c>
      <c r="Z81" s="88">
        <v>1.75</v>
      </c>
      <c r="AA81" s="88">
        <v>0.26</v>
      </c>
      <c r="AB81" s="88">
        <v>67.7</v>
      </c>
      <c r="AC81" s="89">
        <v>36134</v>
      </c>
    </row>
    <row r="82" spans="1:29" x14ac:dyDescent="0.55000000000000004">
      <c r="A82" s="85">
        <v>21910261701</v>
      </c>
      <c r="B82" s="86" t="s">
        <v>122</v>
      </c>
      <c r="C82" s="87">
        <v>70601</v>
      </c>
      <c r="D82" s="86" t="s">
        <v>306</v>
      </c>
      <c r="E82" s="85">
        <v>860</v>
      </c>
      <c r="F82" s="86" t="s">
        <v>296</v>
      </c>
      <c r="G82" s="86" t="s">
        <v>300</v>
      </c>
      <c r="H82" s="86" t="s">
        <v>307</v>
      </c>
      <c r="I82" s="85">
        <v>2.5</v>
      </c>
      <c r="J82" s="48">
        <v>41295</v>
      </c>
      <c r="K82" s="48">
        <v>41316</v>
      </c>
      <c r="L82" s="39">
        <v>5</v>
      </c>
      <c r="M82" s="86" t="s">
        <v>360</v>
      </c>
      <c r="N82" s="86" t="s">
        <v>360</v>
      </c>
      <c r="O82" s="86" t="s">
        <v>360</v>
      </c>
      <c r="P82" s="86" t="s">
        <v>360</v>
      </c>
      <c r="Q82" s="11">
        <v>47.3</v>
      </c>
      <c r="R82" s="11">
        <v>199.7</v>
      </c>
      <c r="S82" s="116" t="s">
        <v>421</v>
      </c>
      <c r="T82" s="87" t="s">
        <v>233</v>
      </c>
      <c r="U82" s="88">
        <v>14.1</v>
      </c>
      <c r="V82" s="88">
        <v>17.7</v>
      </c>
      <c r="W82" s="88">
        <v>30.4</v>
      </c>
      <c r="X82" s="88">
        <v>48.7</v>
      </c>
      <c r="Y82" s="89">
        <v>10528</v>
      </c>
      <c r="Z82" s="88">
        <v>2.0099999999999998</v>
      </c>
      <c r="AA82" s="88">
        <v>4.6500000000000004</v>
      </c>
      <c r="AB82" s="88">
        <v>18.2</v>
      </c>
      <c r="AC82" s="89">
        <v>19350</v>
      </c>
    </row>
    <row r="83" spans="1:29" x14ac:dyDescent="0.55000000000000004">
      <c r="A83" s="85">
        <v>21910261101</v>
      </c>
      <c r="B83" s="86" t="s">
        <v>257</v>
      </c>
      <c r="C83" s="87">
        <v>72001</v>
      </c>
      <c r="D83" s="86" t="s">
        <v>306</v>
      </c>
      <c r="E83" s="85">
        <v>268</v>
      </c>
      <c r="F83" s="86" t="s">
        <v>296</v>
      </c>
      <c r="G83" s="86" t="s">
        <v>300</v>
      </c>
      <c r="H83" s="86" t="s">
        <v>307</v>
      </c>
      <c r="I83" s="85">
        <v>2.5</v>
      </c>
      <c r="J83" s="48">
        <v>41207</v>
      </c>
      <c r="K83" s="48">
        <v>41228</v>
      </c>
      <c r="L83" s="39">
        <v>2</v>
      </c>
      <c r="M83" s="86" t="s">
        <v>360</v>
      </c>
      <c r="N83" s="86" t="s">
        <v>360</v>
      </c>
      <c r="O83" s="86" t="s">
        <v>360</v>
      </c>
      <c r="P83" s="86" t="s">
        <v>360</v>
      </c>
      <c r="Q83" s="9">
        <v>44.4</v>
      </c>
      <c r="R83" s="11">
        <v>194.3</v>
      </c>
      <c r="S83" s="116" t="s">
        <v>418</v>
      </c>
      <c r="T83" s="87" t="s">
        <v>425</v>
      </c>
      <c r="U83" s="88">
        <v>6.05</v>
      </c>
      <c r="V83" s="88">
        <v>2.3199999999999998</v>
      </c>
      <c r="W83" s="88">
        <v>24.1</v>
      </c>
      <c r="X83" s="88">
        <v>22.9</v>
      </c>
      <c r="Y83" s="89">
        <v>13646</v>
      </c>
      <c r="Z83" s="88">
        <v>1.1499999999999999</v>
      </c>
      <c r="AA83" s="88">
        <v>0.34</v>
      </c>
      <c r="AB83" s="88">
        <v>40.1</v>
      </c>
      <c r="AC83" s="89">
        <v>37882</v>
      </c>
    </row>
    <row r="84" spans="1:29" x14ac:dyDescent="0.55000000000000004">
      <c r="A84" s="85">
        <v>21910262301</v>
      </c>
      <c r="B84" s="86" t="s">
        <v>197</v>
      </c>
      <c r="C84" s="87">
        <v>72401</v>
      </c>
      <c r="D84" s="86" t="s">
        <v>306</v>
      </c>
      <c r="E84" s="85">
        <v>501</v>
      </c>
      <c r="F84" s="86" t="s">
        <v>295</v>
      </c>
      <c r="G84" s="86" t="s">
        <v>300</v>
      </c>
      <c r="H84" s="86" t="s">
        <v>307</v>
      </c>
      <c r="I84" s="86">
        <v>2.5</v>
      </c>
      <c r="J84" s="48">
        <v>41234</v>
      </c>
      <c r="K84" s="48">
        <v>41255</v>
      </c>
      <c r="L84" s="39">
        <v>3</v>
      </c>
      <c r="M84" s="86" t="s">
        <v>360</v>
      </c>
      <c r="N84" s="86" t="s">
        <v>360</v>
      </c>
      <c r="O84" s="86" t="s">
        <v>360</v>
      </c>
      <c r="P84" s="86" t="s">
        <v>360</v>
      </c>
      <c r="Q84" s="11">
        <v>48.2</v>
      </c>
      <c r="R84" s="11">
        <v>253.9</v>
      </c>
      <c r="S84" s="116" t="s">
        <v>419</v>
      </c>
      <c r="T84" s="87" t="s">
        <v>485</v>
      </c>
      <c r="U84" s="88">
        <v>13.4</v>
      </c>
      <c r="V84" s="88">
        <v>34.299999999999997</v>
      </c>
      <c r="W84" s="88">
        <v>35.5</v>
      </c>
      <c r="X84" s="88">
        <v>52</v>
      </c>
      <c r="Y84" s="89">
        <v>8666</v>
      </c>
      <c r="Z84" s="88">
        <v>2.17</v>
      </c>
      <c r="AA84" s="88">
        <v>1.1399999999999999</v>
      </c>
      <c r="AB84" s="88">
        <v>49.4</v>
      </c>
      <c r="AC84" s="89">
        <v>21882</v>
      </c>
    </row>
    <row r="85" spans="1:29" x14ac:dyDescent="0.55000000000000004">
      <c r="A85" s="85">
        <v>21910262401</v>
      </c>
      <c r="B85" s="86" t="s">
        <v>198</v>
      </c>
      <c r="C85" s="87">
        <v>72701</v>
      </c>
      <c r="D85" s="86" t="s">
        <v>306</v>
      </c>
      <c r="E85" s="85">
        <v>512</v>
      </c>
      <c r="F85" s="86" t="s">
        <v>295</v>
      </c>
      <c r="G85" s="86" t="s">
        <v>300</v>
      </c>
      <c r="H85" s="86" t="s">
        <v>307</v>
      </c>
      <c r="I85" s="86">
        <v>2.5</v>
      </c>
      <c r="J85" s="48">
        <v>41234</v>
      </c>
      <c r="K85" s="48">
        <v>41255</v>
      </c>
      <c r="L85" s="39">
        <v>3</v>
      </c>
      <c r="M85" s="86" t="s">
        <v>360</v>
      </c>
      <c r="N85" s="86" t="s">
        <v>360</v>
      </c>
      <c r="O85" s="86" t="s">
        <v>360</v>
      </c>
      <c r="P85" s="86" t="s">
        <v>360</v>
      </c>
      <c r="Q85" s="11">
        <v>55.1</v>
      </c>
      <c r="R85" s="11">
        <v>274.5</v>
      </c>
      <c r="S85" s="116" t="s">
        <v>419</v>
      </c>
      <c r="T85" s="87" t="s">
        <v>486</v>
      </c>
      <c r="U85" s="88">
        <v>9.82</v>
      </c>
      <c r="V85" s="88">
        <v>25.5</v>
      </c>
      <c r="W85" s="88">
        <v>28.9</v>
      </c>
      <c r="X85" s="88">
        <v>51.5</v>
      </c>
      <c r="Y85" s="89">
        <v>9057</v>
      </c>
      <c r="Z85" s="88">
        <v>1.1499999999999999</v>
      </c>
      <c r="AA85" s="88">
        <v>0.7</v>
      </c>
      <c r="AB85" s="88">
        <v>47.9</v>
      </c>
      <c r="AC85" s="89">
        <v>16096</v>
      </c>
    </row>
    <row r="86" spans="1:29" x14ac:dyDescent="0.55000000000000004">
      <c r="A86" s="85">
        <v>21910261601</v>
      </c>
      <c r="B86" s="86" t="s">
        <v>13</v>
      </c>
      <c r="C86" s="87">
        <v>81101</v>
      </c>
      <c r="D86" s="86" t="s">
        <v>306</v>
      </c>
      <c r="E86" s="85">
        <v>859</v>
      </c>
      <c r="F86" s="86" t="s">
        <v>296</v>
      </c>
      <c r="G86" s="86" t="s">
        <v>300</v>
      </c>
      <c r="H86" s="86" t="s">
        <v>307</v>
      </c>
      <c r="I86" s="85">
        <v>2.5</v>
      </c>
      <c r="J86" s="48">
        <v>41291</v>
      </c>
      <c r="K86" s="48">
        <v>41312</v>
      </c>
      <c r="L86" s="39">
        <v>5</v>
      </c>
      <c r="M86" s="86" t="s">
        <v>360</v>
      </c>
      <c r="N86" s="86" t="s">
        <v>360</v>
      </c>
      <c r="O86" s="86" t="s">
        <v>360</v>
      </c>
      <c r="P86" s="86" t="s">
        <v>360</v>
      </c>
      <c r="Q86" s="11">
        <v>51</v>
      </c>
      <c r="R86" s="11">
        <v>251.6</v>
      </c>
      <c r="S86" s="116" t="s">
        <v>421</v>
      </c>
      <c r="T86" s="87" t="s">
        <v>78</v>
      </c>
      <c r="U86" s="88">
        <v>12.5</v>
      </c>
      <c r="V86" s="88">
        <v>20.5</v>
      </c>
      <c r="W86" s="88">
        <v>38.5</v>
      </c>
      <c r="X86" s="88">
        <v>54.3</v>
      </c>
      <c r="Y86" s="89">
        <v>9108</v>
      </c>
      <c r="Z86" s="88">
        <v>2.42</v>
      </c>
      <c r="AA86" s="88">
        <v>7.17</v>
      </c>
      <c r="AB86" s="88">
        <v>15</v>
      </c>
      <c r="AC86" s="89">
        <v>16960</v>
      </c>
    </row>
    <row r="87" spans="1:29" x14ac:dyDescent="0.55000000000000004">
      <c r="A87" s="85">
        <v>21910262001</v>
      </c>
      <c r="B87" s="86" t="s">
        <v>216</v>
      </c>
      <c r="C87" s="87">
        <v>81701</v>
      </c>
      <c r="D87" s="86" t="s">
        <v>306</v>
      </c>
      <c r="E87" s="85">
        <v>265</v>
      </c>
      <c r="F87" s="86" t="s">
        <v>295</v>
      </c>
      <c r="G87" s="86" t="s">
        <v>300</v>
      </c>
      <c r="H87" s="86" t="s">
        <v>307</v>
      </c>
      <c r="I87" s="86">
        <v>2.5</v>
      </c>
      <c r="J87" s="48">
        <v>41206</v>
      </c>
      <c r="K87" s="48">
        <v>41227</v>
      </c>
      <c r="L87" s="39">
        <v>2</v>
      </c>
      <c r="M87" s="86" t="s">
        <v>360</v>
      </c>
      <c r="N87" s="86" t="s">
        <v>360</v>
      </c>
      <c r="O87" s="86" t="s">
        <v>360</v>
      </c>
      <c r="P87" s="86" t="s">
        <v>360</v>
      </c>
      <c r="Q87" s="11">
        <v>49.2</v>
      </c>
      <c r="R87" s="11">
        <v>388.5</v>
      </c>
      <c r="S87" s="116" t="s">
        <v>418</v>
      </c>
      <c r="T87" s="87" t="s">
        <v>432</v>
      </c>
      <c r="U87" s="88">
        <v>13.8</v>
      </c>
      <c r="V87" s="88">
        <v>6.19</v>
      </c>
      <c r="W87" s="88">
        <v>35.700000000000003</v>
      </c>
      <c r="X87" s="88">
        <v>37.5</v>
      </c>
      <c r="Y87" s="89">
        <v>6935</v>
      </c>
      <c r="Z87" s="88">
        <v>4.6399999999999997</v>
      </c>
      <c r="AA87" s="88">
        <v>0.89</v>
      </c>
      <c r="AB87" s="88">
        <v>40.5</v>
      </c>
      <c r="AC87" s="89">
        <v>36330</v>
      </c>
    </row>
    <row r="88" spans="1:29" x14ac:dyDescent="0.55000000000000004">
      <c r="A88" s="85">
        <v>21910263901</v>
      </c>
      <c r="B88" s="86" t="s">
        <v>72</v>
      </c>
      <c r="C88" s="87">
        <v>59001</v>
      </c>
      <c r="D88" s="86" t="s">
        <v>306</v>
      </c>
      <c r="E88" s="85">
        <v>287</v>
      </c>
      <c r="F88" s="86" t="s">
        <v>295</v>
      </c>
      <c r="G88" s="86" t="s">
        <v>300</v>
      </c>
      <c r="H88" s="86" t="s">
        <v>307</v>
      </c>
      <c r="I88" s="86">
        <v>25</v>
      </c>
      <c r="J88" s="48">
        <v>41206</v>
      </c>
      <c r="K88" s="48">
        <v>41227</v>
      </c>
      <c r="L88" s="39">
        <v>2</v>
      </c>
      <c r="M88" s="86" t="s">
        <v>360</v>
      </c>
      <c r="N88" s="86" t="s">
        <v>360</v>
      </c>
      <c r="O88" s="86" t="s">
        <v>360</v>
      </c>
      <c r="P88" s="86" t="s">
        <v>360</v>
      </c>
      <c r="Q88" s="11">
        <v>44.6</v>
      </c>
      <c r="R88" s="11">
        <v>245.6</v>
      </c>
      <c r="S88" s="116" t="s">
        <v>418</v>
      </c>
      <c r="T88" s="87" t="s">
        <v>433</v>
      </c>
      <c r="U88" s="88">
        <v>15.2</v>
      </c>
      <c r="V88" s="88">
        <v>4.95</v>
      </c>
      <c r="W88" s="88">
        <v>34.4</v>
      </c>
      <c r="X88" s="88">
        <v>42.1</v>
      </c>
      <c r="Y88" s="89">
        <v>7561</v>
      </c>
      <c r="Z88" s="88">
        <v>2.84</v>
      </c>
      <c r="AA88" s="88">
        <v>0.84</v>
      </c>
      <c r="AB88" s="88">
        <v>41.1</v>
      </c>
      <c r="AC88" s="89">
        <v>23074</v>
      </c>
    </row>
    <row r="89" spans="1:29" x14ac:dyDescent="0.55000000000000004">
      <c r="A89" s="85">
        <v>21910263101</v>
      </c>
      <c r="B89" s="86" t="s">
        <v>73</v>
      </c>
      <c r="C89" s="87">
        <v>60501</v>
      </c>
      <c r="D89" s="86" t="s">
        <v>306</v>
      </c>
      <c r="E89" s="85">
        <v>288</v>
      </c>
      <c r="F89" s="86" t="s">
        <v>296</v>
      </c>
      <c r="G89" s="86" t="s">
        <v>300</v>
      </c>
      <c r="H89" s="86" t="s">
        <v>307</v>
      </c>
      <c r="I89" s="86">
        <v>25</v>
      </c>
      <c r="J89" s="48">
        <v>41206</v>
      </c>
      <c r="K89" s="48">
        <v>41227</v>
      </c>
      <c r="L89" s="39">
        <v>2</v>
      </c>
      <c r="M89" s="86" t="s">
        <v>360</v>
      </c>
      <c r="N89" s="86" t="s">
        <v>360</v>
      </c>
      <c r="O89" s="86" t="s">
        <v>360</v>
      </c>
      <c r="P89" s="86" t="s">
        <v>360</v>
      </c>
      <c r="Q89" s="11">
        <v>53</v>
      </c>
      <c r="R89" s="11">
        <v>278.2</v>
      </c>
      <c r="S89" s="116" t="s">
        <v>418</v>
      </c>
      <c r="T89" s="87" t="s">
        <v>434</v>
      </c>
      <c r="U89" s="88">
        <v>19.600000000000001</v>
      </c>
      <c r="V89" s="88">
        <v>6.77</v>
      </c>
      <c r="W89" s="88">
        <v>35.5</v>
      </c>
      <c r="X89" s="88">
        <v>41.8</v>
      </c>
      <c r="Y89" s="89">
        <v>11398</v>
      </c>
      <c r="Z89" s="88">
        <v>2.76</v>
      </c>
      <c r="AA89" s="88">
        <v>1.96</v>
      </c>
      <c r="AB89" s="88">
        <v>25.7</v>
      </c>
      <c r="AC89" s="89">
        <v>36085</v>
      </c>
    </row>
    <row r="90" spans="1:29" x14ac:dyDescent="0.55000000000000004">
      <c r="A90" s="85">
        <v>21910264301</v>
      </c>
      <c r="B90" s="86" t="s">
        <v>180</v>
      </c>
      <c r="C90" s="87">
        <v>60701</v>
      </c>
      <c r="D90" s="86" t="s">
        <v>306</v>
      </c>
      <c r="E90" s="85">
        <v>524</v>
      </c>
      <c r="F90" s="86" t="s">
        <v>295</v>
      </c>
      <c r="G90" s="86" t="s">
        <v>300</v>
      </c>
      <c r="H90" s="86" t="s">
        <v>307</v>
      </c>
      <c r="I90" s="86">
        <v>25</v>
      </c>
      <c r="J90" s="48">
        <v>41233</v>
      </c>
      <c r="K90" s="48">
        <v>41254</v>
      </c>
      <c r="L90" s="39">
        <v>3</v>
      </c>
      <c r="M90" s="86" t="s">
        <v>360</v>
      </c>
      <c r="N90" s="86" t="s">
        <v>360</v>
      </c>
      <c r="O90" s="86" t="s">
        <v>360</v>
      </c>
      <c r="P90" s="86" t="s">
        <v>360</v>
      </c>
      <c r="Q90" s="11">
        <v>48.1</v>
      </c>
      <c r="R90" s="11">
        <v>282.3</v>
      </c>
      <c r="S90" s="116" t="s">
        <v>419</v>
      </c>
      <c r="T90" s="87" t="s">
        <v>6</v>
      </c>
      <c r="U90" s="88">
        <v>16</v>
      </c>
      <c r="V90" s="88">
        <v>41.5</v>
      </c>
      <c r="W90" s="88">
        <v>31.7</v>
      </c>
      <c r="X90" s="88">
        <v>42.9</v>
      </c>
      <c r="Y90" s="89">
        <v>11647</v>
      </c>
      <c r="Z90" s="88">
        <v>2.5299999999999998</v>
      </c>
      <c r="AA90" s="88">
        <v>3.43</v>
      </c>
      <c r="AB90" s="88">
        <v>28.1</v>
      </c>
      <c r="AC90" s="89">
        <v>22137</v>
      </c>
    </row>
    <row r="91" spans="1:29" x14ac:dyDescent="0.55000000000000004">
      <c r="A91" s="85">
        <v>21910264501</v>
      </c>
      <c r="B91" s="86" t="s">
        <v>171</v>
      </c>
      <c r="C91" s="87">
        <v>61601</v>
      </c>
      <c r="D91" s="86" t="s">
        <v>306</v>
      </c>
      <c r="E91" s="85">
        <v>518</v>
      </c>
      <c r="F91" s="86" t="s">
        <v>295</v>
      </c>
      <c r="G91" s="86" t="s">
        <v>300</v>
      </c>
      <c r="H91" s="86" t="s">
        <v>307</v>
      </c>
      <c r="I91" s="86">
        <v>25</v>
      </c>
      <c r="J91" s="48">
        <v>41235</v>
      </c>
      <c r="K91" s="48">
        <v>41256</v>
      </c>
      <c r="L91" s="39">
        <v>3</v>
      </c>
      <c r="M91" s="86" t="s">
        <v>360</v>
      </c>
      <c r="N91" s="86" t="s">
        <v>360</v>
      </c>
      <c r="O91" s="86" t="s">
        <v>360</v>
      </c>
      <c r="P91" s="86" t="s">
        <v>360</v>
      </c>
      <c r="Q91" s="11">
        <v>62.4</v>
      </c>
      <c r="R91" s="11">
        <v>408.8</v>
      </c>
      <c r="S91" s="116" t="s">
        <v>419</v>
      </c>
      <c r="T91" s="87" t="s">
        <v>487</v>
      </c>
      <c r="U91" s="88">
        <v>8.8800000000000008</v>
      </c>
      <c r="V91" s="88">
        <v>14.4</v>
      </c>
      <c r="W91" s="88">
        <v>26.5</v>
      </c>
      <c r="X91" s="88">
        <v>33</v>
      </c>
      <c r="Y91" s="89">
        <v>9474</v>
      </c>
      <c r="Z91" s="88">
        <v>1.07</v>
      </c>
      <c r="AA91" s="88">
        <v>0.39</v>
      </c>
      <c r="AB91" s="88">
        <v>62.6</v>
      </c>
      <c r="AC91" s="89">
        <v>21018</v>
      </c>
    </row>
    <row r="92" spans="1:29" x14ac:dyDescent="0.55000000000000004">
      <c r="A92" s="85">
        <v>21910262901</v>
      </c>
      <c r="B92" s="86" t="s">
        <v>94</v>
      </c>
      <c r="C92" s="87">
        <v>62901</v>
      </c>
      <c r="D92" s="86" t="s">
        <v>306</v>
      </c>
      <c r="E92" s="85">
        <v>37</v>
      </c>
      <c r="F92" s="86" t="s">
        <v>296</v>
      </c>
      <c r="G92" s="86" t="s">
        <v>300</v>
      </c>
      <c r="H92" s="86" t="s">
        <v>307</v>
      </c>
      <c r="I92" s="86">
        <v>25</v>
      </c>
      <c r="J92" s="48">
        <v>41178</v>
      </c>
      <c r="K92" s="48">
        <v>41199</v>
      </c>
      <c r="L92" s="39">
        <v>1</v>
      </c>
      <c r="M92" s="86">
        <v>0</v>
      </c>
      <c r="N92" s="86">
        <v>15</v>
      </c>
      <c r="O92" s="86">
        <v>0</v>
      </c>
      <c r="P92" s="86">
        <v>8</v>
      </c>
      <c r="Q92" s="11">
        <v>50.9</v>
      </c>
      <c r="R92" s="11">
        <v>243.3</v>
      </c>
      <c r="S92" s="116" t="s">
        <v>417</v>
      </c>
      <c r="T92" s="87" t="s">
        <v>468</v>
      </c>
      <c r="U92" s="88">
        <v>14.1</v>
      </c>
      <c r="V92" s="88">
        <v>12.4</v>
      </c>
      <c r="W92" s="88">
        <v>32.299999999999997</v>
      </c>
      <c r="X92" s="88">
        <v>45</v>
      </c>
      <c r="Y92" s="89">
        <v>11166</v>
      </c>
      <c r="Z92" s="88">
        <v>2.75</v>
      </c>
      <c r="AA92" s="88">
        <v>1.49</v>
      </c>
      <c r="AB92" s="88">
        <v>49.5</v>
      </c>
      <c r="AC92" s="89">
        <v>28502</v>
      </c>
    </row>
    <row r="93" spans="1:29" x14ac:dyDescent="0.55000000000000004">
      <c r="A93" s="85">
        <v>21910263001</v>
      </c>
      <c r="B93" s="86" t="s">
        <v>250</v>
      </c>
      <c r="C93" s="87">
        <v>63001</v>
      </c>
      <c r="D93" s="86" t="s">
        <v>306</v>
      </c>
      <c r="E93" s="85">
        <v>35</v>
      </c>
      <c r="F93" s="86" t="s">
        <v>296</v>
      </c>
      <c r="G93" s="86" t="s">
        <v>300</v>
      </c>
      <c r="H93" s="86" t="s">
        <v>307</v>
      </c>
      <c r="I93" s="86">
        <v>25</v>
      </c>
      <c r="J93" s="48">
        <v>41180</v>
      </c>
      <c r="K93" s="48">
        <v>41201</v>
      </c>
      <c r="L93" s="39">
        <v>1</v>
      </c>
      <c r="M93" s="86">
        <v>0</v>
      </c>
      <c r="N93" s="86">
        <v>13</v>
      </c>
      <c r="O93" s="86">
        <v>0</v>
      </c>
      <c r="P93" s="86">
        <v>6</v>
      </c>
      <c r="Q93" s="11">
        <v>54.2</v>
      </c>
      <c r="R93" s="11">
        <v>280</v>
      </c>
      <c r="S93" s="116" t="s">
        <v>417</v>
      </c>
      <c r="T93" s="87" t="s">
        <v>469</v>
      </c>
      <c r="U93" s="88">
        <v>9.5399999999999991</v>
      </c>
      <c r="V93" s="88">
        <v>5.55</v>
      </c>
      <c r="W93" s="88">
        <v>18.899999999999999</v>
      </c>
      <c r="X93" s="88">
        <v>32.200000000000003</v>
      </c>
      <c r="Y93" s="89">
        <v>39930</v>
      </c>
      <c r="Z93" s="88">
        <v>1.28</v>
      </c>
      <c r="AA93" s="88">
        <v>2.35</v>
      </c>
      <c r="AB93" s="88">
        <v>23</v>
      </c>
      <c r="AC93" s="89">
        <v>92361</v>
      </c>
    </row>
    <row r="94" spans="1:29" x14ac:dyDescent="0.55000000000000004">
      <c r="A94" s="85">
        <v>21910263301</v>
      </c>
      <c r="B94" s="86" t="s">
        <v>60</v>
      </c>
      <c r="C94" s="87">
        <v>63201</v>
      </c>
      <c r="D94" s="86" t="s">
        <v>306</v>
      </c>
      <c r="E94" s="85">
        <v>757</v>
      </c>
      <c r="F94" s="86" t="s">
        <v>296</v>
      </c>
      <c r="G94" s="86" t="s">
        <v>300</v>
      </c>
      <c r="H94" s="86" t="s">
        <v>307</v>
      </c>
      <c r="I94" s="86">
        <v>25</v>
      </c>
      <c r="J94" s="48">
        <v>41263</v>
      </c>
      <c r="K94" s="48">
        <v>41284</v>
      </c>
      <c r="L94" s="39">
        <v>4</v>
      </c>
      <c r="M94" s="86" t="s">
        <v>360</v>
      </c>
      <c r="N94" s="86" t="s">
        <v>360</v>
      </c>
      <c r="O94" s="86" t="s">
        <v>360</v>
      </c>
      <c r="P94" s="86" t="s">
        <v>360</v>
      </c>
      <c r="Q94" s="11">
        <v>52.4</v>
      </c>
      <c r="R94" s="11">
        <v>349.5</v>
      </c>
      <c r="S94" s="116" t="s">
        <v>420</v>
      </c>
      <c r="T94" s="87" t="s">
        <v>442</v>
      </c>
      <c r="U94" s="88">
        <v>15.3</v>
      </c>
      <c r="V94" s="88">
        <v>8.39</v>
      </c>
      <c r="W94" s="88">
        <v>39</v>
      </c>
      <c r="X94" s="88">
        <v>37.299999999999997</v>
      </c>
      <c r="Y94" s="89">
        <v>9056</v>
      </c>
      <c r="Z94" s="88">
        <v>1.93</v>
      </c>
      <c r="AA94" s="88">
        <v>3.65</v>
      </c>
      <c r="AB94" s="88">
        <v>18.899999999999999</v>
      </c>
      <c r="AC94" s="89">
        <v>17393</v>
      </c>
    </row>
    <row r="95" spans="1:29" x14ac:dyDescent="0.55000000000000004">
      <c r="A95" s="85">
        <v>21910264701</v>
      </c>
      <c r="B95" s="86" t="s">
        <v>269</v>
      </c>
      <c r="C95" s="87">
        <v>63801</v>
      </c>
      <c r="D95" s="86" t="s">
        <v>306</v>
      </c>
      <c r="E95" s="85">
        <v>766</v>
      </c>
      <c r="F95" s="86" t="s">
        <v>295</v>
      </c>
      <c r="G95" s="86" t="s">
        <v>300</v>
      </c>
      <c r="H95" s="86" t="s">
        <v>307</v>
      </c>
      <c r="I95" s="86">
        <v>25</v>
      </c>
      <c r="J95" s="48">
        <v>41263</v>
      </c>
      <c r="K95" s="48">
        <v>41284</v>
      </c>
      <c r="L95" s="39">
        <v>4</v>
      </c>
      <c r="M95" s="86" t="s">
        <v>360</v>
      </c>
      <c r="N95" s="86" t="s">
        <v>360</v>
      </c>
      <c r="O95" s="86" t="s">
        <v>360</v>
      </c>
      <c r="P95" s="86" t="s">
        <v>360</v>
      </c>
      <c r="Q95" s="9">
        <v>55.2</v>
      </c>
      <c r="R95" s="11">
        <v>314.39999999999998</v>
      </c>
      <c r="S95" s="116" t="s">
        <v>420</v>
      </c>
      <c r="T95" s="87" t="s">
        <v>443</v>
      </c>
      <c r="U95" s="88">
        <v>15.4</v>
      </c>
      <c r="V95" s="88">
        <v>10.199999999999999</v>
      </c>
      <c r="W95" s="88">
        <v>38.1</v>
      </c>
      <c r="X95" s="88">
        <v>41.4</v>
      </c>
      <c r="Y95" s="89">
        <v>10271</v>
      </c>
      <c r="Z95" s="88">
        <v>1.56</v>
      </c>
      <c r="AA95" s="88">
        <v>3.54</v>
      </c>
      <c r="AB95" s="88">
        <v>20.100000000000001</v>
      </c>
      <c r="AC95" s="89">
        <v>16011</v>
      </c>
    </row>
    <row r="96" spans="1:29" x14ac:dyDescent="0.55000000000000004">
      <c r="A96" s="85">
        <v>21910263501</v>
      </c>
      <c r="B96" s="86" t="s">
        <v>34</v>
      </c>
      <c r="C96" s="87">
        <v>65101</v>
      </c>
      <c r="D96" s="86" t="s">
        <v>306</v>
      </c>
      <c r="E96" s="85">
        <v>879</v>
      </c>
      <c r="F96" s="86" t="s">
        <v>296</v>
      </c>
      <c r="G96" s="86" t="s">
        <v>300</v>
      </c>
      <c r="H96" s="86" t="s">
        <v>307</v>
      </c>
      <c r="I96" s="86">
        <v>25</v>
      </c>
      <c r="J96" s="48">
        <v>41289</v>
      </c>
      <c r="K96" s="48">
        <v>41310</v>
      </c>
      <c r="L96" s="39">
        <v>5</v>
      </c>
      <c r="M96" s="86" t="s">
        <v>360</v>
      </c>
      <c r="N96" s="86" t="s">
        <v>360</v>
      </c>
      <c r="O96" s="86" t="s">
        <v>360</v>
      </c>
      <c r="P96" s="86" t="s">
        <v>360</v>
      </c>
      <c r="Q96" s="11">
        <v>51.4</v>
      </c>
      <c r="R96" s="11">
        <v>279.60000000000002</v>
      </c>
      <c r="S96" s="116" t="s">
        <v>421</v>
      </c>
      <c r="T96" s="87" t="s">
        <v>207</v>
      </c>
      <c r="U96" s="88">
        <v>8.36</v>
      </c>
      <c r="V96" s="88">
        <v>13.1</v>
      </c>
      <c r="W96" s="88">
        <v>33.4</v>
      </c>
      <c r="X96" s="88">
        <v>54.2</v>
      </c>
      <c r="Y96" s="89">
        <v>11286</v>
      </c>
      <c r="Z96" s="88">
        <v>2.12</v>
      </c>
      <c r="AA96" s="88">
        <v>2.89</v>
      </c>
      <c r="AB96" s="88">
        <v>30.6</v>
      </c>
      <c r="AC96" s="89">
        <v>20144</v>
      </c>
    </row>
    <row r="97" spans="1:29" x14ac:dyDescent="0.55000000000000004">
      <c r="A97" s="85">
        <v>21910263201</v>
      </c>
      <c r="B97" s="86" t="s">
        <v>243</v>
      </c>
      <c r="C97" s="87">
        <v>66401</v>
      </c>
      <c r="D97" s="86" t="s">
        <v>306</v>
      </c>
      <c r="E97" s="85">
        <v>520</v>
      </c>
      <c r="F97" s="86" t="s">
        <v>296</v>
      </c>
      <c r="G97" s="86" t="s">
        <v>300</v>
      </c>
      <c r="H97" s="86" t="s">
        <v>307</v>
      </c>
      <c r="I97" s="86">
        <v>25</v>
      </c>
      <c r="J97" s="48">
        <v>41234</v>
      </c>
      <c r="K97" s="48">
        <v>41255</v>
      </c>
      <c r="L97" s="39">
        <v>3</v>
      </c>
      <c r="M97" s="86" t="s">
        <v>360</v>
      </c>
      <c r="N97" s="86" t="s">
        <v>360</v>
      </c>
      <c r="O97" s="86" t="s">
        <v>360</v>
      </c>
      <c r="P97" s="86" t="s">
        <v>360</v>
      </c>
      <c r="Q97" s="11">
        <v>43.1</v>
      </c>
      <c r="R97" s="11">
        <v>243.3</v>
      </c>
      <c r="S97" s="116" t="s">
        <v>419</v>
      </c>
      <c r="T97" s="87" t="s">
        <v>233</v>
      </c>
      <c r="U97" s="88">
        <v>10.6</v>
      </c>
      <c r="V97" s="88">
        <v>17.5</v>
      </c>
      <c r="W97" s="88">
        <v>29.5</v>
      </c>
      <c r="X97" s="88">
        <v>48</v>
      </c>
      <c r="Y97" s="89">
        <v>5770</v>
      </c>
      <c r="Z97" s="88">
        <v>2.98</v>
      </c>
      <c r="AA97" s="88">
        <v>0.71</v>
      </c>
      <c r="AB97" s="88">
        <v>62</v>
      </c>
      <c r="AC97" s="89">
        <v>18598</v>
      </c>
    </row>
    <row r="98" spans="1:29" x14ac:dyDescent="0.55000000000000004">
      <c r="A98" s="85">
        <v>21910263701</v>
      </c>
      <c r="B98" s="86" t="s">
        <v>177</v>
      </c>
      <c r="C98" s="87">
        <v>68201</v>
      </c>
      <c r="D98" s="86" t="s">
        <v>306</v>
      </c>
      <c r="E98" s="85">
        <v>888</v>
      </c>
      <c r="F98" s="86" t="s">
        <v>296</v>
      </c>
      <c r="G98" s="86" t="s">
        <v>300</v>
      </c>
      <c r="H98" s="86" t="s">
        <v>307</v>
      </c>
      <c r="I98" s="86">
        <v>25</v>
      </c>
      <c r="J98" s="48">
        <v>41290</v>
      </c>
      <c r="K98" s="48">
        <v>41311</v>
      </c>
      <c r="L98" s="39">
        <v>5</v>
      </c>
      <c r="M98" s="86" t="s">
        <v>360</v>
      </c>
      <c r="N98" s="86" t="s">
        <v>360</v>
      </c>
      <c r="O98" s="86" t="s">
        <v>360</v>
      </c>
      <c r="P98" s="86" t="s">
        <v>360</v>
      </c>
      <c r="Q98" s="11">
        <v>62.8</v>
      </c>
      <c r="R98" s="11">
        <v>409.6</v>
      </c>
      <c r="S98" s="116" t="s">
        <v>421</v>
      </c>
      <c r="T98" s="87" t="s">
        <v>240</v>
      </c>
      <c r="U98" s="88">
        <v>9.89</v>
      </c>
      <c r="V98" s="88">
        <v>16.899999999999999</v>
      </c>
      <c r="W98" s="88">
        <v>38.200000000000003</v>
      </c>
      <c r="X98" s="88">
        <v>57.5</v>
      </c>
      <c r="Y98" s="89">
        <v>8529</v>
      </c>
      <c r="Z98" s="88">
        <v>4.47</v>
      </c>
      <c r="AA98" s="88">
        <v>1.78</v>
      </c>
      <c r="AB98" s="88">
        <v>64</v>
      </c>
      <c r="AC98" s="89">
        <v>22761</v>
      </c>
    </row>
    <row r="99" spans="1:29" x14ac:dyDescent="0.55000000000000004">
      <c r="A99" s="85">
        <v>21910264201</v>
      </c>
      <c r="B99" s="86" t="s">
        <v>190</v>
      </c>
      <c r="C99" s="87">
        <v>70101</v>
      </c>
      <c r="D99" s="86" t="s">
        <v>306</v>
      </c>
      <c r="E99" s="85">
        <v>517</v>
      </c>
      <c r="F99" s="86" t="s">
        <v>295</v>
      </c>
      <c r="G99" s="86" t="s">
        <v>300</v>
      </c>
      <c r="H99" s="86" t="s">
        <v>307</v>
      </c>
      <c r="I99" s="86">
        <v>25</v>
      </c>
      <c r="J99" s="48">
        <v>41233</v>
      </c>
      <c r="K99" s="48">
        <v>41254</v>
      </c>
      <c r="L99" s="39">
        <v>3</v>
      </c>
      <c r="M99" s="86" t="s">
        <v>360</v>
      </c>
      <c r="N99" s="86" t="s">
        <v>360</v>
      </c>
      <c r="O99" s="86" t="s">
        <v>360</v>
      </c>
      <c r="P99" s="86" t="s">
        <v>360</v>
      </c>
      <c r="Q99" s="11">
        <v>48.7</v>
      </c>
      <c r="R99" s="11">
        <v>225</v>
      </c>
      <c r="S99" s="116" t="s">
        <v>419</v>
      </c>
      <c r="T99" s="87" t="s">
        <v>106</v>
      </c>
      <c r="U99" s="88">
        <v>9.67</v>
      </c>
      <c r="V99" s="88">
        <v>20.100000000000001</v>
      </c>
      <c r="W99" s="88">
        <v>30.5</v>
      </c>
      <c r="X99" s="88">
        <v>58.4</v>
      </c>
      <c r="Y99" s="89">
        <v>9806</v>
      </c>
      <c r="Z99" s="88">
        <v>1.35</v>
      </c>
      <c r="AA99" s="88">
        <v>0.73</v>
      </c>
      <c r="AB99" s="88">
        <v>50.9</v>
      </c>
      <c r="AC99" s="89">
        <v>22374</v>
      </c>
    </row>
    <row r="100" spans="1:29" x14ac:dyDescent="0.55000000000000004">
      <c r="A100" s="85">
        <v>21910263401</v>
      </c>
      <c r="B100" s="86" t="s">
        <v>156</v>
      </c>
      <c r="C100" s="87">
        <v>72301</v>
      </c>
      <c r="D100" s="86" t="s">
        <v>306</v>
      </c>
      <c r="E100" s="85">
        <v>874</v>
      </c>
      <c r="F100" s="86" t="s">
        <v>296</v>
      </c>
      <c r="G100" s="86" t="s">
        <v>300</v>
      </c>
      <c r="H100" s="86" t="s">
        <v>307</v>
      </c>
      <c r="I100" s="86">
        <v>25</v>
      </c>
      <c r="J100" s="48">
        <v>41289</v>
      </c>
      <c r="K100" s="48">
        <v>41310</v>
      </c>
      <c r="L100" s="39">
        <v>5</v>
      </c>
      <c r="M100" s="86" t="s">
        <v>360</v>
      </c>
      <c r="N100" s="86" t="s">
        <v>360</v>
      </c>
      <c r="O100" s="86" t="s">
        <v>360</v>
      </c>
      <c r="P100" s="86" t="s">
        <v>360</v>
      </c>
      <c r="Q100" s="11">
        <v>63.9</v>
      </c>
      <c r="R100" s="11">
        <v>372.8</v>
      </c>
      <c r="S100" s="116" t="s">
        <v>421</v>
      </c>
      <c r="T100" s="87" t="s">
        <v>228</v>
      </c>
      <c r="U100" s="88">
        <v>9.19</v>
      </c>
      <c r="V100" s="88">
        <v>13.4</v>
      </c>
      <c r="W100" s="88">
        <v>29.6</v>
      </c>
      <c r="X100" s="88">
        <v>47</v>
      </c>
      <c r="Y100" s="89">
        <v>11179</v>
      </c>
      <c r="Z100" s="88">
        <v>2.2400000000000002</v>
      </c>
      <c r="AA100" s="88">
        <v>3.57</v>
      </c>
      <c r="AB100" s="88">
        <v>23.7</v>
      </c>
      <c r="AC100" s="89">
        <v>22000</v>
      </c>
    </row>
    <row r="101" spans="1:29" x14ac:dyDescent="0.55000000000000004">
      <c r="A101" s="85">
        <v>21910264401</v>
      </c>
      <c r="B101" s="86" t="s">
        <v>100</v>
      </c>
      <c r="C101" s="87">
        <v>73101</v>
      </c>
      <c r="D101" s="86" t="s">
        <v>306</v>
      </c>
      <c r="E101" s="85">
        <v>526</v>
      </c>
      <c r="F101" s="86" t="s">
        <v>295</v>
      </c>
      <c r="G101" s="86" t="s">
        <v>300</v>
      </c>
      <c r="H101" s="86" t="s">
        <v>307</v>
      </c>
      <c r="I101" s="86">
        <v>25</v>
      </c>
      <c r="J101" s="48">
        <v>41233</v>
      </c>
      <c r="K101" s="48">
        <v>41254</v>
      </c>
      <c r="L101" s="39">
        <v>3</v>
      </c>
      <c r="M101" s="86" t="s">
        <v>360</v>
      </c>
      <c r="N101" s="86" t="s">
        <v>360</v>
      </c>
      <c r="O101" s="86" t="s">
        <v>360</v>
      </c>
      <c r="P101" s="86" t="s">
        <v>360</v>
      </c>
      <c r="Q101" s="11">
        <v>50.1</v>
      </c>
      <c r="R101" s="11">
        <v>372.4</v>
      </c>
      <c r="S101" s="116" t="s">
        <v>419</v>
      </c>
      <c r="T101" s="87" t="s">
        <v>235</v>
      </c>
      <c r="U101" s="88">
        <v>13.5</v>
      </c>
      <c r="V101" s="88">
        <v>44.2</v>
      </c>
      <c r="W101" s="88">
        <v>32.1</v>
      </c>
      <c r="X101" s="88">
        <v>50</v>
      </c>
      <c r="Y101" s="89">
        <v>9226</v>
      </c>
      <c r="Z101" s="88">
        <v>1.51</v>
      </c>
      <c r="AA101" s="88">
        <v>1.86</v>
      </c>
      <c r="AB101" s="88">
        <v>36.1</v>
      </c>
      <c r="AC101" s="89">
        <v>16031</v>
      </c>
    </row>
    <row r="102" spans="1:29" x14ac:dyDescent="0.55000000000000004">
      <c r="A102" s="85">
        <v>21910264601</v>
      </c>
      <c r="B102" s="86" t="s">
        <v>268</v>
      </c>
      <c r="C102" s="87">
        <v>73201</v>
      </c>
      <c r="D102" s="86" t="s">
        <v>306</v>
      </c>
      <c r="E102" s="85">
        <v>762</v>
      </c>
      <c r="F102" s="86" t="s">
        <v>295</v>
      </c>
      <c r="G102" s="86" t="s">
        <v>300</v>
      </c>
      <c r="H102" s="86" t="s">
        <v>307</v>
      </c>
      <c r="I102" s="86">
        <v>25</v>
      </c>
      <c r="J102" s="48">
        <v>41261</v>
      </c>
      <c r="K102" s="48">
        <v>41282</v>
      </c>
      <c r="L102" s="39">
        <v>4</v>
      </c>
      <c r="M102" s="86" t="s">
        <v>360</v>
      </c>
      <c r="N102" s="86" t="s">
        <v>360</v>
      </c>
      <c r="O102" s="86" t="s">
        <v>360</v>
      </c>
      <c r="P102" s="86" t="s">
        <v>360</v>
      </c>
      <c r="Q102" s="9">
        <v>57.8</v>
      </c>
      <c r="R102" s="11">
        <v>296.39999999999998</v>
      </c>
      <c r="S102" s="116" t="s">
        <v>420</v>
      </c>
      <c r="T102" s="87" t="s">
        <v>451</v>
      </c>
      <c r="U102" s="88">
        <v>13.8</v>
      </c>
      <c r="V102" s="88">
        <v>16</v>
      </c>
      <c r="W102" s="88">
        <v>80.2</v>
      </c>
      <c r="X102" s="88">
        <v>46.9</v>
      </c>
      <c r="Y102" s="89">
        <v>14639</v>
      </c>
      <c r="Z102" s="88">
        <v>2.15</v>
      </c>
      <c r="AA102" s="88">
        <v>4.75</v>
      </c>
      <c r="AB102" s="88">
        <v>19.899999999999999</v>
      </c>
      <c r="AC102" s="89">
        <v>22293</v>
      </c>
    </row>
    <row r="103" spans="1:29" x14ac:dyDescent="0.55000000000000004">
      <c r="A103" s="85">
        <v>21910264101</v>
      </c>
      <c r="B103" s="86" t="s">
        <v>16</v>
      </c>
      <c r="C103" s="87">
        <v>74401</v>
      </c>
      <c r="D103" s="86" t="s">
        <v>306</v>
      </c>
      <c r="E103" s="85">
        <v>528</v>
      </c>
      <c r="F103" s="86" t="s">
        <v>295</v>
      </c>
      <c r="G103" s="86" t="s">
        <v>300</v>
      </c>
      <c r="H103" s="86" t="s">
        <v>307</v>
      </c>
      <c r="I103" s="86">
        <v>25</v>
      </c>
      <c r="J103" s="48">
        <v>41232</v>
      </c>
      <c r="K103" s="48">
        <v>41253</v>
      </c>
      <c r="L103" s="39">
        <v>3</v>
      </c>
      <c r="M103" s="86" t="s">
        <v>360</v>
      </c>
      <c r="N103" s="86" t="s">
        <v>360</v>
      </c>
      <c r="O103" s="86" t="s">
        <v>360</v>
      </c>
      <c r="P103" s="86" t="s">
        <v>360</v>
      </c>
      <c r="Q103" s="11">
        <v>45.5</v>
      </c>
      <c r="R103" s="11">
        <v>254.9</v>
      </c>
      <c r="S103" s="116" t="s">
        <v>419</v>
      </c>
      <c r="T103" s="87" t="s">
        <v>63</v>
      </c>
      <c r="U103" s="88">
        <v>14</v>
      </c>
      <c r="V103" s="88">
        <v>5.12</v>
      </c>
      <c r="W103" s="88">
        <v>35.6</v>
      </c>
      <c r="X103" s="88">
        <v>37.799999999999997</v>
      </c>
      <c r="Y103" s="89">
        <v>6709</v>
      </c>
      <c r="Z103" s="88">
        <v>2.7</v>
      </c>
      <c r="AA103" s="88">
        <v>0.47</v>
      </c>
      <c r="AB103" s="88">
        <v>63.5</v>
      </c>
      <c r="AC103" s="89">
        <v>23755</v>
      </c>
    </row>
    <row r="104" spans="1:29" x14ac:dyDescent="0.55000000000000004">
      <c r="A104" s="85">
        <v>21910264001</v>
      </c>
      <c r="B104" s="86" t="s">
        <v>215</v>
      </c>
      <c r="C104" s="87">
        <v>80601</v>
      </c>
      <c r="D104" s="86" t="s">
        <v>306</v>
      </c>
      <c r="E104" s="85">
        <v>288</v>
      </c>
      <c r="F104" s="86" t="s">
        <v>295</v>
      </c>
      <c r="G104" s="86" t="s">
        <v>300</v>
      </c>
      <c r="H104" s="86" t="s">
        <v>307</v>
      </c>
      <c r="I104" s="86">
        <v>25</v>
      </c>
      <c r="J104" s="48">
        <v>41206</v>
      </c>
      <c r="K104" s="48">
        <v>41227</v>
      </c>
      <c r="L104" s="39">
        <v>2</v>
      </c>
      <c r="M104" s="86" t="s">
        <v>360</v>
      </c>
      <c r="N104" s="86" t="s">
        <v>360</v>
      </c>
      <c r="O104" s="86" t="s">
        <v>360</v>
      </c>
      <c r="P104" s="86" t="s">
        <v>360</v>
      </c>
      <c r="Q104" s="11">
        <v>54.4</v>
      </c>
      <c r="R104" s="11">
        <v>289.3</v>
      </c>
      <c r="S104" s="116" t="s">
        <v>418</v>
      </c>
      <c r="T104" s="87" t="s">
        <v>435</v>
      </c>
      <c r="U104" s="88">
        <v>16.5</v>
      </c>
      <c r="V104" s="88">
        <v>6.91</v>
      </c>
      <c r="W104" s="88">
        <v>35.1</v>
      </c>
      <c r="X104" s="88">
        <v>38.299999999999997</v>
      </c>
      <c r="Y104" s="89">
        <v>8233</v>
      </c>
      <c r="Z104" s="88">
        <v>3.65</v>
      </c>
      <c r="AA104" s="88">
        <v>1.1399999999999999</v>
      </c>
      <c r="AB104" s="88">
        <v>42.4</v>
      </c>
      <c r="AC104" s="89">
        <v>27522</v>
      </c>
    </row>
    <row r="105" spans="1:29" x14ac:dyDescent="0.55000000000000004">
      <c r="A105" s="85">
        <v>21910265101</v>
      </c>
      <c r="B105" s="86" t="s">
        <v>134</v>
      </c>
      <c r="C105" s="87">
        <v>59201</v>
      </c>
      <c r="D105" s="86" t="s">
        <v>306</v>
      </c>
      <c r="E105" s="85">
        <v>546</v>
      </c>
      <c r="F105" s="86" t="s">
        <v>296</v>
      </c>
      <c r="G105" s="86" t="s">
        <v>300</v>
      </c>
      <c r="H105" s="86" t="s">
        <v>307</v>
      </c>
      <c r="I105" s="86">
        <v>250</v>
      </c>
      <c r="J105" s="48">
        <v>41232</v>
      </c>
      <c r="K105" s="48">
        <v>41253</v>
      </c>
      <c r="L105" s="39">
        <v>3</v>
      </c>
      <c r="M105" s="86" t="s">
        <v>360</v>
      </c>
      <c r="N105" s="86" t="s">
        <v>360</v>
      </c>
      <c r="O105" s="86" t="s">
        <v>360</v>
      </c>
      <c r="P105" s="86" t="s">
        <v>360</v>
      </c>
      <c r="Q105" s="11">
        <v>50.5</v>
      </c>
      <c r="R105" s="11">
        <v>303.8</v>
      </c>
      <c r="S105" s="116" t="s">
        <v>419</v>
      </c>
      <c r="T105" s="87" t="s">
        <v>70</v>
      </c>
      <c r="U105" s="88">
        <v>10.6</v>
      </c>
      <c r="V105" s="88">
        <v>7.03</v>
      </c>
      <c r="W105" s="88">
        <v>29.4</v>
      </c>
      <c r="X105" s="88">
        <v>37.4</v>
      </c>
      <c r="Y105" s="89">
        <v>10293</v>
      </c>
      <c r="Z105" s="88">
        <v>2.82</v>
      </c>
      <c r="AA105" s="88">
        <v>0.89</v>
      </c>
      <c r="AB105" s="88">
        <v>61.3</v>
      </c>
      <c r="AC105" s="89">
        <v>30202</v>
      </c>
    </row>
    <row r="106" spans="1:29" x14ac:dyDescent="0.55000000000000004">
      <c r="A106" s="85">
        <v>21910266701</v>
      </c>
      <c r="B106" s="86" t="s">
        <v>174</v>
      </c>
      <c r="C106" s="87">
        <v>60001</v>
      </c>
      <c r="D106" s="86" t="s">
        <v>306</v>
      </c>
      <c r="E106" s="85">
        <v>895</v>
      </c>
      <c r="F106" s="86" t="s">
        <v>295</v>
      </c>
      <c r="G106" s="86" t="s">
        <v>300</v>
      </c>
      <c r="H106" s="86" t="s">
        <v>307</v>
      </c>
      <c r="I106" s="86">
        <v>250</v>
      </c>
      <c r="J106" s="48">
        <v>41290</v>
      </c>
      <c r="K106" s="48">
        <v>41311</v>
      </c>
      <c r="L106" s="39">
        <v>5</v>
      </c>
      <c r="M106" s="86" t="s">
        <v>360</v>
      </c>
      <c r="N106" s="86" t="s">
        <v>360</v>
      </c>
      <c r="O106" s="86" t="s">
        <v>360</v>
      </c>
      <c r="P106" s="86" t="s">
        <v>360</v>
      </c>
      <c r="Q106" s="11">
        <v>41.5</v>
      </c>
      <c r="R106" s="11">
        <v>312</v>
      </c>
      <c r="S106" s="116" t="s">
        <v>421</v>
      </c>
      <c r="T106" s="87" t="s">
        <v>237</v>
      </c>
      <c r="U106" s="88">
        <v>13</v>
      </c>
      <c r="V106" s="88">
        <v>12.6</v>
      </c>
      <c r="W106" s="88">
        <v>41.5</v>
      </c>
      <c r="X106" s="88">
        <v>55.2</v>
      </c>
      <c r="Y106" s="89">
        <v>9713</v>
      </c>
      <c r="Z106" s="88">
        <v>3.04</v>
      </c>
      <c r="AA106" s="88">
        <v>1.53</v>
      </c>
      <c r="AB106" s="88">
        <v>49.6</v>
      </c>
      <c r="AC106" s="89">
        <v>25236</v>
      </c>
    </row>
    <row r="107" spans="1:29" x14ac:dyDescent="0.55000000000000004">
      <c r="A107" s="85">
        <v>21910265501</v>
      </c>
      <c r="B107" s="86" t="s">
        <v>39</v>
      </c>
      <c r="C107" s="87">
        <v>60201</v>
      </c>
      <c r="D107" s="86" t="s">
        <v>306</v>
      </c>
      <c r="E107" s="85">
        <v>909</v>
      </c>
      <c r="F107" s="86" t="s">
        <v>296</v>
      </c>
      <c r="G107" s="86" t="s">
        <v>300</v>
      </c>
      <c r="H107" s="86" t="s">
        <v>307</v>
      </c>
      <c r="I107" s="86">
        <v>250</v>
      </c>
      <c r="J107" s="48">
        <v>41289</v>
      </c>
      <c r="K107" s="48">
        <v>41310</v>
      </c>
      <c r="L107" s="39">
        <v>5</v>
      </c>
      <c r="M107" s="86" t="s">
        <v>360</v>
      </c>
      <c r="N107" s="86" t="s">
        <v>360</v>
      </c>
      <c r="O107" s="86" t="s">
        <v>360</v>
      </c>
      <c r="P107" s="86" t="s">
        <v>360</v>
      </c>
      <c r="Q107" s="11">
        <v>48.8</v>
      </c>
      <c r="R107" s="11">
        <v>293.60000000000002</v>
      </c>
      <c r="S107" s="116" t="s">
        <v>421</v>
      </c>
      <c r="T107" s="87" t="s">
        <v>63</v>
      </c>
      <c r="U107" s="88">
        <v>6.59</v>
      </c>
      <c r="V107" s="88">
        <v>11</v>
      </c>
      <c r="W107" s="88">
        <v>28.3</v>
      </c>
      <c r="X107" s="88">
        <v>49.3</v>
      </c>
      <c r="Y107" s="89">
        <v>12858</v>
      </c>
      <c r="Z107" s="88">
        <v>1.9</v>
      </c>
      <c r="AA107" s="88">
        <v>1.85</v>
      </c>
      <c r="AB107" s="88">
        <v>36.5</v>
      </c>
      <c r="AC107" s="89">
        <v>25708</v>
      </c>
    </row>
    <row r="108" spans="1:29" x14ac:dyDescent="0.55000000000000004">
      <c r="A108" s="85">
        <v>21910265301</v>
      </c>
      <c r="B108" s="86" t="s">
        <v>9</v>
      </c>
      <c r="C108" s="87">
        <v>60401</v>
      </c>
      <c r="D108" s="86" t="s">
        <v>306</v>
      </c>
      <c r="E108" s="85">
        <v>894</v>
      </c>
      <c r="F108" s="86" t="s">
        <v>296</v>
      </c>
      <c r="G108" s="86" t="s">
        <v>300</v>
      </c>
      <c r="H108" s="86" t="s">
        <v>307</v>
      </c>
      <c r="I108" s="86">
        <v>250</v>
      </c>
      <c r="J108" s="48">
        <v>41288</v>
      </c>
      <c r="K108" s="48">
        <v>41309</v>
      </c>
      <c r="L108" s="39">
        <v>5</v>
      </c>
      <c r="M108" s="86" t="s">
        <v>360</v>
      </c>
      <c r="N108" s="86" t="s">
        <v>360</v>
      </c>
      <c r="O108" s="86" t="s">
        <v>360</v>
      </c>
      <c r="P108" s="86" t="s">
        <v>360</v>
      </c>
      <c r="Q108" s="11">
        <v>49.4</v>
      </c>
      <c r="R108" s="11">
        <v>281</v>
      </c>
      <c r="S108" s="116" t="s">
        <v>421</v>
      </c>
      <c r="T108" s="87" t="s">
        <v>247</v>
      </c>
      <c r="U108" s="88">
        <v>10</v>
      </c>
      <c r="V108" s="88">
        <v>11.5</v>
      </c>
      <c r="W108" s="88">
        <v>26.9</v>
      </c>
      <c r="X108" s="88">
        <v>37.5</v>
      </c>
      <c r="Y108" s="89">
        <v>9544</v>
      </c>
      <c r="Z108" s="88">
        <v>1.02</v>
      </c>
      <c r="AA108" s="88">
        <v>2.2799999999999998</v>
      </c>
      <c r="AB108" s="88">
        <v>17.100000000000001</v>
      </c>
      <c r="AC108" s="89">
        <v>19094</v>
      </c>
    </row>
    <row r="109" spans="1:29" x14ac:dyDescent="0.55000000000000004">
      <c r="A109" s="85">
        <v>21910265201</v>
      </c>
      <c r="B109" s="86" t="s">
        <v>91</v>
      </c>
      <c r="C109" s="87">
        <v>62201</v>
      </c>
      <c r="D109" s="86" t="s">
        <v>306</v>
      </c>
      <c r="E109" s="85">
        <v>771</v>
      </c>
      <c r="F109" s="86" t="s">
        <v>296</v>
      </c>
      <c r="G109" s="86" t="s">
        <v>300</v>
      </c>
      <c r="H109" s="86" t="s">
        <v>307</v>
      </c>
      <c r="I109" s="86">
        <v>250</v>
      </c>
      <c r="J109" s="48">
        <v>41262</v>
      </c>
      <c r="K109" s="48">
        <v>41283</v>
      </c>
      <c r="L109" s="39">
        <v>4</v>
      </c>
      <c r="M109" s="86" t="s">
        <v>360</v>
      </c>
      <c r="N109" s="86" t="s">
        <v>360</v>
      </c>
      <c r="O109" s="86" t="s">
        <v>360</v>
      </c>
      <c r="P109" s="86" t="s">
        <v>360</v>
      </c>
      <c r="Q109" s="11">
        <v>29.3</v>
      </c>
      <c r="R109" s="11">
        <v>173.1</v>
      </c>
      <c r="S109" s="116" t="s">
        <v>420</v>
      </c>
      <c r="T109" s="87" t="s">
        <v>450</v>
      </c>
      <c r="U109" s="88">
        <v>9.32</v>
      </c>
      <c r="V109" s="88">
        <v>11.1</v>
      </c>
      <c r="W109" s="88">
        <v>50.7</v>
      </c>
      <c r="X109" s="88">
        <v>45</v>
      </c>
      <c r="Y109" s="89">
        <v>9959</v>
      </c>
      <c r="Z109" s="88">
        <v>1.45</v>
      </c>
      <c r="AA109" s="88">
        <v>2.5499999999999998</v>
      </c>
      <c r="AB109" s="88">
        <v>21</v>
      </c>
      <c r="AC109" s="89">
        <v>17560</v>
      </c>
    </row>
    <row r="110" spans="1:29" x14ac:dyDescent="0.55000000000000004">
      <c r="A110" s="85">
        <v>21910266601</v>
      </c>
      <c r="B110" s="86" t="s">
        <v>41</v>
      </c>
      <c r="C110" s="87">
        <v>62701</v>
      </c>
      <c r="D110" s="86" t="s">
        <v>306</v>
      </c>
      <c r="E110" s="85">
        <v>900</v>
      </c>
      <c r="F110" s="86" t="s">
        <v>295</v>
      </c>
      <c r="G110" s="86" t="s">
        <v>300</v>
      </c>
      <c r="H110" s="86" t="s">
        <v>307</v>
      </c>
      <c r="I110" s="86">
        <v>250</v>
      </c>
      <c r="J110" s="48">
        <v>41289</v>
      </c>
      <c r="K110" s="48">
        <v>41310</v>
      </c>
      <c r="L110" s="39">
        <v>5</v>
      </c>
      <c r="M110" s="86" t="s">
        <v>360</v>
      </c>
      <c r="N110" s="86" t="s">
        <v>360</v>
      </c>
      <c r="O110" s="86" t="s">
        <v>360</v>
      </c>
      <c r="P110" s="86" t="s">
        <v>360</v>
      </c>
      <c r="Q110" s="15">
        <v>47.3</v>
      </c>
      <c r="R110" s="11">
        <v>299.2</v>
      </c>
      <c r="S110" s="116" t="s">
        <v>421</v>
      </c>
      <c r="T110" s="87" t="s">
        <v>65</v>
      </c>
      <c r="U110" s="88">
        <v>8.8699999999999992</v>
      </c>
      <c r="V110" s="88">
        <v>15.1</v>
      </c>
      <c r="W110" s="88">
        <v>28.8</v>
      </c>
      <c r="X110" s="88">
        <v>44.7</v>
      </c>
      <c r="Y110" s="89">
        <v>9742</v>
      </c>
      <c r="Z110" s="88">
        <v>1.84</v>
      </c>
      <c r="AA110" s="88">
        <v>3.73</v>
      </c>
      <c r="AB110" s="88">
        <v>18.5</v>
      </c>
      <c r="AC110" s="89">
        <v>20553</v>
      </c>
    </row>
    <row r="111" spans="1:29" x14ac:dyDescent="0.55000000000000004">
      <c r="A111" s="85">
        <v>21910264901</v>
      </c>
      <c r="B111" s="86" t="s">
        <v>211</v>
      </c>
      <c r="C111" s="87">
        <v>64901</v>
      </c>
      <c r="D111" s="86" t="s">
        <v>306</v>
      </c>
      <c r="E111" s="85">
        <v>62</v>
      </c>
      <c r="F111" s="86" t="s">
        <v>296</v>
      </c>
      <c r="G111" s="86" t="s">
        <v>300</v>
      </c>
      <c r="H111" s="86" t="s">
        <v>307</v>
      </c>
      <c r="I111" s="86">
        <v>250</v>
      </c>
      <c r="J111" s="48">
        <v>41176</v>
      </c>
      <c r="K111" s="48">
        <v>41197</v>
      </c>
      <c r="L111" s="39">
        <v>1</v>
      </c>
      <c r="M111" s="86">
        <v>0</v>
      </c>
      <c r="N111" s="86">
        <v>16</v>
      </c>
      <c r="O111" s="86">
        <v>0</v>
      </c>
      <c r="P111" s="86">
        <v>10</v>
      </c>
      <c r="Q111" s="11">
        <v>47.9</v>
      </c>
      <c r="R111" s="11">
        <v>233.5</v>
      </c>
      <c r="S111" s="116" t="s">
        <v>417</v>
      </c>
      <c r="T111" s="87" t="s">
        <v>470</v>
      </c>
      <c r="U111" s="88">
        <v>11.8</v>
      </c>
      <c r="V111" s="88">
        <v>12.1</v>
      </c>
      <c r="W111" s="88">
        <v>30.4</v>
      </c>
      <c r="X111" s="88">
        <v>47</v>
      </c>
      <c r="Y111" s="89">
        <v>15009</v>
      </c>
      <c r="Z111" s="88">
        <v>2.21</v>
      </c>
      <c r="AA111" s="88">
        <v>2.6</v>
      </c>
      <c r="AB111" s="88">
        <v>26.2</v>
      </c>
      <c r="AC111" s="89">
        <v>30255</v>
      </c>
    </row>
    <row r="112" spans="1:29" x14ac:dyDescent="0.55000000000000004">
      <c r="A112" s="85">
        <v>21910265701</v>
      </c>
      <c r="B112" s="86" t="s">
        <v>176</v>
      </c>
      <c r="C112" s="87">
        <v>65301</v>
      </c>
      <c r="D112" s="86" t="s">
        <v>306</v>
      </c>
      <c r="E112" s="85">
        <v>902</v>
      </c>
      <c r="F112" s="86" t="s">
        <v>296</v>
      </c>
      <c r="G112" s="86" t="s">
        <v>300</v>
      </c>
      <c r="H112" s="86" t="s">
        <v>307</v>
      </c>
      <c r="I112" s="86">
        <v>250</v>
      </c>
      <c r="J112" s="48">
        <v>41290</v>
      </c>
      <c r="K112" s="48">
        <v>41311</v>
      </c>
      <c r="L112" s="39">
        <v>5</v>
      </c>
      <c r="M112" s="86" t="s">
        <v>360</v>
      </c>
      <c r="N112" s="86" t="s">
        <v>360</v>
      </c>
      <c r="O112" s="86" t="s">
        <v>360</v>
      </c>
      <c r="P112" s="86" t="s">
        <v>360</v>
      </c>
      <c r="Q112" s="11">
        <v>47.9</v>
      </c>
      <c r="R112" s="11">
        <v>399.6</v>
      </c>
      <c r="S112" s="116" t="s">
        <v>421</v>
      </c>
      <c r="T112" s="87" t="s">
        <v>239</v>
      </c>
      <c r="U112" s="88">
        <v>14.4</v>
      </c>
      <c r="V112" s="88">
        <v>10</v>
      </c>
      <c r="W112" s="88">
        <v>41.7</v>
      </c>
      <c r="X112" s="88">
        <v>52.7</v>
      </c>
      <c r="Y112" s="89">
        <v>8265</v>
      </c>
      <c r="Z112" s="88">
        <v>2.46</v>
      </c>
      <c r="AA112" s="88">
        <v>1.73</v>
      </c>
      <c r="AB112" s="88">
        <v>41.8</v>
      </c>
      <c r="AC112" s="89">
        <v>17940</v>
      </c>
    </row>
    <row r="113" spans="1:30" x14ac:dyDescent="0.55000000000000004">
      <c r="A113" s="85">
        <v>21910265901</v>
      </c>
      <c r="B113" s="86" t="s">
        <v>93</v>
      </c>
      <c r="C113" s="87">
        <v>65901</v>
      </c>
      <c r="D113" s="86" t="s">
        <v>306</v>
      </c>
      <c r="E113" s="85">
        <v>57</v>
      </c>
      <c r="F113" s="86" t="s">
        <v>295</v>
      </c>
      <c r="G113" s="86" t="s">
        <v>300</v>
      </c>
      <c r="H113" s="86" t="s">
        <v>307</v>
      </c>
      <c r="I113" s="86">
        <v>250</v>
      </c>
      <c r="J113" s="48">
        <v>41177</v>
      </c>
      <c r="K113" s="48">
        <v>41198</v>
      </c>
      <c r="L113" s="39">
        <v>1</v>
      </c>
      <c r="M113" s="86">
        <v>0</v>
      </c>
      <c r="N113" s="86">
        <v>16</v>
      </c>
      <c r="O113" s="86">
        <v>0</v>
      </c>
      <c r="P113" s="86">
        <v>9</v>
      </c>
      <c r="Q113" s="11">
        <v>41.1</v>
      </c>
      <c r="R113" s="11">
        <v>191.7</v>
      </c>
      <c r="S113" s="116" t="s">
        <v>417</v>
      </c>
      <c r="T113" s="87" t="s">
        <v>471</v>
      </c>
      <c r="U113" s="88">
        <v>6.42</v>
      </c>
      <c r="V113" s="88">
        <v>4.7699999999999996</v>
      </c>
      <c r="W113" s="88">
        <v>18.8</v>
      </c>
      <c r="X113" s="88">
        <v>19.2</v>
      </c>
      <c r="Y113" s="89">
        <v>28419</v>
      </c>
      <c r="Z113" s="88">
        <v>0.74</v>
      </c>
      <c r="AA113" s="88">
        <v>0.82</v>
      </c>
      <c r="AB113" s="88">
        <v>34.200000000000003</v>
      </c>
      <c r="AC113" s="89">
        <v>57508</v>
      </c>
    </row>
    <row r="114" spans="1:30" x14ac:dyDescent="0.55000000000000004">
      <c r="A114" s="85">
        <v>21910266301</v>
      </c>
      <c r="B114" s="86" t="s">
        <v>84</v>
      </c>
      <c r="C114" s="87">
        <v>66001</v>
      </c>
      <c r="D114" s="86" t="s">
        <v>306</v>
      </c>
      <c r="E114" s="85">
        <v>542</v>
      </c>
      <c r="F114" s="86" t="s">
        <v>295</v>
      </c>
      <c r="G114" s="86" t="s">
        <v>300</v>
      </c>
      <c r="H114" s="86" t="s">
        <v>307</v>
      </c>
      <c r="I114" s="86">
        <v>250</v>
      </c>
      <c r="J114" s="48">
        <v>41234</v>
      </c>
      <c r="K114" s="48">
        <v>41255</v>
      </c>
      <c r="L114" s="39">
        <v>3</v>
      </c>
      <c r="M114" s="86" t="s">
        <v>360</v>
      </c>
      <c r="N114" s="86" t="s">
        <v>360</v>
      </c>
      <c r="O114" s="86" t="s">
        <v>360</v>
      </c>
      <c r="P114" s="86" t="s">
        <v>360</v>
      </c>
      <c r="Q114" s="11">
        <v>41.1</v>
      </c>
      <c r="R114" s="11">
        <v>175.7</v>
      </c>
      <c r="S114" s="116" t="s">
        <v>419</v>
      </c>
      <c r="T114" s="87" t="s">
        <v>221</v>
      </c>
      <c r="U114" s="88">
        <v>13.8</v>
      </c>
      <c r="V114" s="88">
        <v>10.7</v>
      </c>
      <c r="W114" s="88">
        <v>36.9</v>
      </c>
      <c r="X114" s="88">
        <v>40</v>
      </c>
      <c r="Y114" s="89">
        <v>7642</v>
      </c>
      <c r="Z114" s="88">
        <v>3.43</v>
      </c>
      <c r="AA114" s="88">
        <v>1.3</v>
      </c>
      <c r="AB114" s="88">
        <v>40.700000000000003</v>
      </c>
      <c r="AC114" s="89">
        <v>24885</v>
      </c>
    </row>
    <row r="115" spans="1:30" x14ac:dyDescent="0.55000000000000004">
      <c r="A115" s="85">
        <v>21910265801</v>
      </c>
      <c r="B115" s="86" t="s">
        <v>11</v>
      </c>
      <c r="C115" s="87">
        <v>66101</v>
      </c>
      <c r="D115" s="86" t="s">
        <v>306</v>
      </c>
      <c r="E115" s="85">
        <v>908</v>
      </c>
      <c r="F115" s="86" t="s">
        <v>296</v>
      </c>
      <c r="G115" s="86" t="s">
        <v>300</v>
      </c>
      <c r="H115" s="86" t="s">
        <v>307</v>
      </c>
      <c r="I115" s="86">
        <v>250</v>
      </c>
      <c r="J115" s="48">
        <v>41291</v>
      </c>
      <c r="K115" s="48">
        <v>41312</v>
      </c>
      <c r="L115" s="39">
        <v>5</v>
      </c>
      <c r="M115" s="86" t="s">
        <v>360</v>
      </c>
      <c r="N115" s="86" t="s">
        <v>360</v>
      </c>
      <c r="O115" s="86" t="s">
        <v>360</v>
      </c>
      <c r="P115" s="86" t="s">
        <v>360</v>
      </c>
      <c r="Q115" s="11">
        <v>52.3</v>
      </c>
      <c r="R115" s="11">
        <v>290.5</v>
      </c>
      <c r="S115" s="116" t="s">
        <v>421</v>
      </c>
      <c r="T115" s="87" t="s">
        <v>76</v>
      </c>
      <c r="U115" s="88">
        <v>10.4</v>
      </c>
      <c r="V115" s="88">
        <v>20.7</v>
      </c>
      <c r="W115" s="88">
        <v>31.6</v>
      </c>
      <c r="X115" s="88">
        <v>55.8</v>
      </c>
      <c r="Y115" s="89">
        <v>11047</v>
      </c>
      <c r="Z115" s="88">
        <v>2.0499999999999998</v>
      </c>
      <c r="AA115" s="88">
        <v>5.56</v>
      </c>
      <c r="AB115" s="88">
        <v>21.4</v>
      </c>
      <c r="AC115" s="89">
        <v>15981</v>
      </c>
    </row>
    <row r="116" spans="1:30" x14ac:dyDescent="0.55000000000000004">
      <c r="A116" s="85">
        <v>21910265401</v>
      </c>
      <c r="B116" s="86" t="s">
        <v>153</v>
      </c>
      <c r="C116" s="87">
        <v>67801</v>
      </c>
      <c r="D116" s="86" t="s">
        <v>306</v>
      </c>
      <c r="E116" s="85">
        <v>905</v>
      </c>
      <c r="F116" s="86" t="s">
        <v>296</v>
      </c>
      <c r="G116" s="86" t="s">
        <v>300</v>
      </c>
      <c r="H116" s="86" t="s">
        <v>307</v>
      </c>
      <c r="I116" s="86">
        <v>250</v>
      </c>
      <c r="J116" s="48">
        <v>41289</v>
      </c>
      <c r="K116" s="48">
        <v>41310</v>
      </c>
      <c r="L116" s="39">
        <v>5</v>
      </c>
      <c r="M116" s="86" t="s">
        <v>360</v>
      </c>
      <c r="N116" s="86" t="s">
        <v>360</v>
      </c>
      <c r="O116" s="86" t="s">
        <v>360</v>
      </c>
      <c r="P116" s="86" t="s">
        <v>360</v>
      </c>
      <c r="Q116" s="11">
        <v>61.5</v>
      </c>
      <c r="R116" s="11">
        <v>330.7</v>
      </c>
      <c r="S116" s="116" t="s">
        <v>421</v>
      </c>
      <c r="T116" s="87" t="s">
        <v>209</v>
      </c>
      <c r="U116" s="88">
        <v>9.41</v>
      </c>
      <c r="V116" s="88">
        <v>16.399999999999999</v>
      </c>
      <c r="W116" s="88">
        <v>30.1</v>
      </c>
      <c r="X116" s="88">
        <v>48.3</v>
      </c>
      <c r="Y116" s="89">
        <v>10543</v>
      </c>
      <c r="Z116" s="88">
        <v>1.76</v>
      </c>
      <c r="AA116" s="88">
        <v>4.09</v>
      </c>
      <c r="AB116" s="88">
        <v>16.7</v>
      </c>
      <c r="AC116" s="89">
        <v>22368</v>
      </c>
    </row>
    <row r="117" spans="1:30" x14ac:dyDescent="0.55000000000000004">
      <c r="A117" s="85">
        <v>21910266201</v>
      </c>
      <c r="B117" s="86" t="s">
        <v>115</v>
      </c>
      <c r="C117" s="87">
        <v>70501</v>
      </c>
      <c r="D117" s="86" t="s">
        <v>306</v>
      </c>
      <c r="E117" s="85">
        <v>539</v>
      </c>
      <c r="F117" s="86" t="s">
        <v>295</v>
      </c>
      <c r="G117" s="86" t="s">
        <v>300</v>
      </c>
      <c r="H117" s="86" t="s">
        <v>307</v>
      </c>
      <c r="I117" s="86">
        <v>250</v>
      </c>
      <c r="J117" s="48">
        <v>41234</v>
      </c>
      <c r="K117" s="48">
        <v>41255</v>
      </c>
      <c r="L117" s="39">
        <v>3</v>
      </c>
      <c r="M117" s="86" t="s">
        <v>360</v>
      </c>
      <c r="N117" s="86" t="s">
        <v>360</v>
      </c>
      <c r="O117" s="86" t="s">
        <v>360</v>
      </c>
      <c r="P117" s="86" t="s">
        <v>360</v>
      </c>
      <c r="Q117" s="11">
        <v>52.4</v>
      </c>
      <c r="R117" s="11">
        <v>293.2</v>
      </c>
      <c r="S117" s="116" t="s">
        <v>419</v>
      </c>
      <c r="T117" s="87" t="s">
        <v>488</v>
      </c>
      <c r="U117" s="88">
        <v>11.6</v>
      </c>
      <c r="V117" s="88">
        <v>30.2</v>
      </c>
      <c r="W117" s="88">
        <v>28.9</v>
      </c>
      <c r="X117" s="88">
        <v>40.799999999999997</v>
      </c>
      <c r="Y117" s="89">
        <v>5344</v>
      </c>
      <c r="Z117" s="88">
        <v>2.86</v>
      </c>
      <c r="AA117" s="88">
        <v>1.24</v>
      </c>
      <c r="AB117" s="88">
        <v>48.5</v>
      </c>
      <c r="AC117" s="89">
        <v>13073</v>
      </c>
    </row>
    <row r="118" spans="1:30" x14ac:dyDescent="0.55000000000000004">
      <c r="A118" s="85">
        <v>21910266401</v>
      </c>
      <c r="B118" s="86" t="s">
        <v>117</v>
      </c>
      <c r="C118" s="87">
        <v>71401</v>
      </c>
      <c r="D118" s="86" t="s">
        <v>306</v>
      </c>
      <c r="E118" s="85">
        <v>780</v>
      </c>
      <c r="F118" s="86" t="s">
        <v>295</v>
      </c>
      <c r="G118" s="86" t="s">
        <v>300</v>
      </c>
      <c r="H118" s="86" t="s">
        <v>307</v>
      </c>
      <c r="I118" s="86">
        <v>250</v>
      </c>
      <c r="J118" s="48">
        <v>41267</v>
      </c>
      <c r="K118" s="48">
        <v>41288</v>
      </c>
      <c r="L118" s="39">
        <v>4</v>
      </c>
      <c r="M118" s="86" t="s">
        <v>360</v>
      </c>
      <c r="N118" s="86" t="s">
        <v>360</v>
      </c>
      <c r="O118" s="86" t="s">
        <v>360</v>
      </c>
      <c r="P118" s="86" t="s">
        <v>360</v>
      </c>
      <c r="Q118" s="11">
        <v>53.4</v>
      </c>
      <c r="R118" s="11">
        <v>257.39999999999998</v>
      </c>
      <c r="S118" s="116" t="s">
        <v>420</v>
      </c>
      <c r="T118" s="87" t="s">
        <v>444</v>
      </c>
      <c r="U118" s="88">
        <v>17.899999999999999</v>
      </c>
      <c r="V118" s="88">
        <v>14.4</v>
      </c>
      <c r="W118" s="88">
        <v>40.299999999999997</v>
      </c>
      <c r="X118" s="88">
        <v>45.9</v>
      </c>
      <c r="Y118" s="89">
        <v>13129</v>
      </c>
      <c r="Z118" s="88">
        <v>2.06</v>
      </c>
      <c r="AA118" s="88">
        <v>8.93</v>
      </c>
      <c r="AB118" s="88">
        <v>15</v>
      </c>
      <c r="AC118" s="89">
        <v>16749</v>
      </c>
    </row>
    <row r="119" spans="1:30" x14ac:dyDescent="0.55000000000000004">
      <c r="A119" s="85">
        <v>21910265001</v>
      </c>
      <c r="B119" s="86" t="s">
        <v>256</v>
      </c>
      <c r="C119" s="87">
        <v>71701</v>
      </c>
      <c r="D119" s="86" t="s">
        <v>306</v>
      </c>
      <c r="E119" s="85">
        <v>299</v>
      </c>
      <c r="F119" s="86" t="s">
        <v>296</v>
      </c>
      <c r="G119" s="86" t="s">
        <v>300</v>
      </c>
      <c r="H119" s="86" t="s">
        <v>307</v>
      </c>
      <c r="I119" s="86">
        <v>250</v>
      </c>
      <c r="J119" s="48">
        <v>41207</v>
      </c>
      <c r="K119" s="48">
        <v>41228</v>
      </c>
      <c r="L119" s="39">
        <v>2</v>
      </c>
      <c r="M119" s="86" t="s">
        <v>360</v>
      </c>
      <c r="N119" s="86" t="s">
        <v>360</v>
      </c>
      <c r="O119" s="86" t="s">
        <v>360</v>
      </c>
      <c r="P119" s="86" t="s">
        <v>360</v>
      </c>
      <c r="Q119" s="11">
        <v>55.9</v>
      </c>
      <c r="R119" s="11">
        <v>331.8</v>
      </c>
      <c r="S119" s="116" t="s">
        <v>418</v>
      </c>
      <c r="T119" s="87" t="s">
        <v>424</v>
      </c>
      <c r="U119" s="88">
        <v>11.8</v>
      </c>
      <c r="V119" s="88">
        <v>1.66</v>
      </c>
      <c r="W119" s="88">
        <v>32.1</v>
      </c>
      <c r="X119" s="88">
        <v>14.6</v>
      </c>
      <c r="Y119" s="89">
        <v>6999</v>
      </c>
      <c r="Z119" s="88">
        <v>1.92</v>
      </c>
      <c r="AA119" s="88">
        <v>0.76</v>
      </c>
      <c r="AB119" s="88">
        <v>23</v>
      </c>
      <c r="AC119" s="89">
        <v>22853</v>
      </c>
    </row>
    <row r="120" spans="1:30" x14ac:dyDescent="0.55000000000000004">
      <c r="A120" s="85">
        <v>21910266801</v>
      </c>
      <c r="B120" s="86" t="s">
        <v>12</v>
      </c>
      <c r="C120" s="87">
        <v>71801</v>
      </c>
      <c r="D120" s="86" t="s">
        <v>306</v>
      </c>
      <c r="E120" s="85">
        <v>908</v>
      </c>
      <c r="F120" s="86" t="s">
        <v>295</v>
      </c>
      <c r="G120" s="86" t="s">
        <v>300</v>
      </c>
      <c r="H120" s="86" t="s">
        <v>307</v>
      </c>
      <c r="I120" s="86">
        <v>250</v>
      </c>
      <c r="J120" s="48">
        <v>41291</v>
      </c>
      <c r="K120" s="48">
        <v>41312</v>
      </c>
      <c r="L120" s="39">
        <v>5</v>
      </c>
      <c r="M120" s="86" t="s">
        <v>360</v>
      </c>
      <c r="N120" s="86" t="s">
        <v>360</v>
      </c>
      <c r="O120" s="86" t="s">
        <v>360</v>
      </c>
      <c r="P120" s="86" t="s">
        <v>360</v>
      </c>
      <c r="Q120" s="11">
        <v>53.2</v>
      </c>
      <c r="R120" s="11">
        <v>298</v>
      </c>
      <c r="S120" s="116" t="s">
        <v>421</v>
      </c>
      <c r="T120" s="87" t="s">
        <v>77</v>
      </c>
      <c r="U120" s="88">
        <v>12.7</v>
      </c>
      <c r="V120" s="88">
        <v>21.9</v>
      </c>
      <c r="W120" s="88">
        <v>33.4</v>
      </c>
      <c r="X120" s="88">
        <v>56.4</v>
      </c>
      <c r="Y120" s="89">
        <v>13866</v>
      </c>
      <c r="Z120" s="88">
        <v>2.2000000000000002</v>
      </c>
      <c r="AA120" s="88">
        <v>5.44</v>
      </c>
      <c r="AB120" s="88">
        <v>21</v>
      </c>
      <c r="AC120" s="89">
        <v>22586</v>
      </c>
    </row>
    <row r="121" spans="1:30" x14ac:dyDescent="0.55000000000000004">
      <c r="A121" s="85">
        <v>21910266501</v>
      </c>
      <c r="B121" s="86" t="s">
        <v>29</v>
      </c>
      <c r="C121" s="87">
        <v>73301</v>
      </c>
      <c r="D121" s="86" t="s">
        <v>306</v>
      </c>
      <c r="E121" s="85">
        <v>894</v>
      </c>
      <c r="F121" s="86" t="s">
        <v>295</v>
      </c>
      <c r="G121" s="86" t="s">
        <v>300</v>
      </c>
      <c r="H121" s="86" t="s">
        <v>307</v>
      </c>
      <c r="I121" s="86">
        <v>250</v>
      </c>
      <c r="J121" s="48">
        <v>41288</v>
      </c>
      <c r="K121" s="48">
        <v>41309</v>
      </c>
      <c r="L121" s="39">
        <v>5</v>
      </c>
      <c r="M121" s="86" t="s">
        <v>360</v>
      </c>
      <c r="N121" s="86" t="s">
        <v>360</v>
      </c>
      <c r="O121" s="86" t="s">
        <v>360</v>
      </c>
      <c r="P121" s="86" t="s">
        <v>360</v>
      </c>
      <c r="Q121" s="11">
        <v>47.4</v>
      </c>
      <c r="R121" s="11">
        <v>269</v>
      </c>
      <c r="S121" s="116" t="s">
        <v>421</v>
      </c>
      <c r="T121" s="87" t="s">
        <v>3</v>
      </c>
      <c r="U121" s="88">
        <v>10.1</v>
      </c>
      <c r="V121" s="88">
        <v>12.3</v>
      </c>
      <c r="W121" s="88">
        <v>29.2</v>
      </c>
      <c r="X121" s="88">
        <v>38</v>
      </c>
      <c r="Y121" s="89">
        <v>10600</v>
      </c>
      <c r="Z121" s="88">
        <v>1.24</v>
      </c>
      <c r="AA121" s="88">
        <v>2.74</v>
      </c>
      <c r="AB121" s="88">
        <v>20.6</v>
      </c>
      <c r="AC121" s="89">
        <v>18459</v>
      </c>
    </row>
    <row r="122" spans="1:30" x14ac:dyDescent="0.55000000000000004">
      <c r="A122" s="85">
        <v>21910266001</v>
      </c>
      <c r="B122" s="86" t="s">
        <v>258</v>
      </c>
      <c r="C122" s="87">
        <v>73701</v>
      </c>
      <c r="D122" s="86" t="s">
        <v>306</v>
      </c>
      <c r="E122" s="85">
        <v>305</v>
      </c>
      <c r="F122" s="86" t="s">
        <v>295</v>
      </c>
      <c r="G122" s="86" t="s">
        <v>300</v>
      </c>
      <c r="H122" s="86" t="s">
        <v>307</v>
      </c>
      <c r="I122" s="86">
        <v>250</v>
      </c>
      <c r="J122" s="48">
        <v>41207</v>
      </c>
      <c r="K122" s="48">
        <v>41228</v>
      </c>
      <c r="L122" s="39">
        <v>2</v>
      </c>
      <c r="M122" s="86" t="s">
        <v>360</v>
      </c>
      <c r="N122" s="86" t="s">
        <v>360</v>
      </c>
      <c r="O122" s="86" t="s">
        <v>360</v>
      </c>
      <c r="P122" s="86" t="s">
        <v>360</v>
      </c>
      <c r="Q122" s="9">
        <v>48.4</v>
      </c>
      <c r="R122" s="11">
        <v>209.5</v>
      </c>
      <c r="S122" s="116" t="s">
        <v>418</v>
      </c>
      <c r="T122" s="87" t="s">
        <v>423</v>
      </c>
      <c r="U122" s="88">
        <v>12.6</v>
      </c>
      <c r="V122" s="88">
        <v>1.81</v>
      </c>
      <c r="W122" s="88">
        <v>29.9</v>
      </c>
      <c r="X122" s="88">
        <v>23</v>
      </c>
      <c r="Y122" s="89">
        <v>7250</v>
      </c>
      <c r="Z122" s="88">
        <v>2.31</v>
      </c>
      <c r="AA122" s="88">
        <v>0.41</v>
      </c>
      <c r="AB122" s="88">
        <v>43.1</v>
      </c>
      <c r="AC122" s="89">
        <v>35067</v>
      </c>
    </row>
    <row r="123" spans="1:30" x14ac:dyDescent="0.55000000000000004">
      <c r="A123" s="85">
        <v>21910266101</v>
      </c>
      <c r="B123" s="86" t="s">
        <v>104</v>
      </c>
      <c r="C123" s="87">
        <v>81801</v>
      </c>
      <c r="D123" s="86" t="s">
        <v>306</v>
      </c>
      <c r="E123" s="85">
        <v>534</v>
      </c>
      <c r="F123" s="86" t="s">
        <v>295</v>
      </c>
      <c r="G123" s="86" t="s">
        <v>300</v>
      </c>
      <c r="H123" s="86" t="s">
        <v>307</v>
      </c>
      <c r="I123" s="86">
        <v>250</v>
      </c>
      <c r="J123" s="48">
        <v>41233</v>
      </c>
      <c r="K123" s="48">
        <v>41254</v>
      </c>
      <c r="L123" s="39">
        <v>3</v>
      </c>
      <c r="M123" s="86" t="s">
        <v>360</v>
      </c>
      <c r="N123" s="86" t="s">
        <v>360</v>
      </c>
      <c r="O123" s="86" t="s">
        <v>360</v>
      </c>
      <c r="P123" s="86" t="s">
        <v>360</v>
      </c>
      <c r="Q123" s="11">
        <v>53.3</v>
      </c>
      <c r="R123" s="11">
        <v>325.10000000000002</v>
      </c>
      <c r="S123" s="116" t="s">
        <v>419</v>
      </c>
      <c r="T123" s="87" t="s">
        <v>239</v>
      </c>
      <c r="U123" s="88">
        <v>15.1</v>
      </c>
      <c r="V123" s="88">
        <v>9.75</v>
      </c>
      <c r="W123" s="88">
        <v>30.8</v>
      </c>
      <c r="X123" s="88">
        <v>48.3</v>
      </c>
      <c r="Y123" s="89">
        <v>10639</v>
      </c>
      <c r="Z123" s="88">
        <v>2.0099999999999998</v>
      </c>
      <c r="AA123" s="88">
        <v>0.8</v>
      </c>
      <c r="AB123" s="88">
        <v>58.8</v>
      </c>
      <c r="AC123" s="89">
        <v>22566</v>
      </c>
    </row>
    <row r="124" spans="1:30" x14ac:dyDescent="0.55000000000000004">
      <c r="A124" s="77">
        <v>21910268101</v>
      </c>
      <c r="B124" s="80" t="s">
        <v>301</v>
      </c>
      <c r="C124" s="77">
        <v>59901</v>
      </c>
      <c r="D124" s="78" t="s">
        <v>306</v>
      </c>
      <c r="E124" s="81">
        <v>313</v>
      </c>
      <c r="F124" s="78" t="s">
        <v>295</v>
      </c>
      <c r="G124" s="86" t="s">
        <v>300</v>
      </c>
      <c r="H124" s="86" t="s">
        <v>307</v>
      </c>
      <c r="I124" s="78">
        <v>2500</v>
      </c>
      <c r="J124" s="48">
        <v>41208</v>
      </c>
      <c r="K124" s="48">
        <v>41229</v>
      </c>
      <c r="L124" s="39">
        <v>2</v>
      </c>
      <c r="M124" s="82" t="s">
        <v>360</v>
      </c>
      <c r="N124" s="82" t="s">
        <v>360</v>
      </c>
      <c r="O124" s="82" t="s">
        <v>360</v>
      </c>
      <c r="P124" s="82" t="s">
        <v>360</v>
      </c>
      <c r="Q124" s="78">
        <v>49.2</v>
      </c>
      <c r="R124" s="79">
        <v>256.5</v>
      </c>
      <c r="S124" s="116" t="s">
        <v>301</v>
      </c>
      <c r="T124" s="80" t="s">
        <v>301</v>
      </c>
      <c r="U124" s="80" t="s">
        <v>301</v>
      </c>
      <c r="V124" s="80" t="s">
        <v>301</v>
      </c>
      <c r="W124" s="80" t="s">
        <v>301</v>
      </c>
      <c r="X124" s="80" t="s">
        <v>301</v>
      </c>
      <c r="Y124" s="80" t="s">
        <v>301</v>
      </c>
      <c r="Z124" s="80" t="s">
        <v>301</v>
      </c>
      <c r="AA124" s="80" t="s">
        <v>301</v>
      </c>
      <c r="AB124" s="80" t="s">
        <v>301</v>
      </c>
      <c r="AC124" s="80" t="s">
        <v>301</v>
      </c>
      <c r="AD124" s="99" t="s">
        <v>299</v>
      </c>
    </row>
    <row r="125" spans="1:30" x14ac:dyDescent="0.55000000000000004">
      <c r="A125" s="85">
        <v>21910267801</v>
      </c>
      <c r="B125" s="86" t="s">
        <v>175</v>
      </c>
      <c r="C125" s="87">
        <v>61101</v>
      </c>
      <c r="D125" s="86" t="s">
        <v>306</v>
      </c>
      <c r="E125" s="85">
        <v>920</v>
      </c>
      <c r="F125" s="86" t="s">
        <v>296</v>
      </c>
      <c r="G125" s="86" t="s">
        <v>300</v>
      </c>
      <c r="H125" s="86" t="s">
        <v>307</v>
      </c>
      <c r="I125" s="86">
        <v>2500</v>
      </c>
      <c r="J125" s="48">
        <v>41290</v>
      </c>
      <c r="K125" s="48">
        <v>41311</v>
      </c>
      <c r="L125" s="39">
        <v>5</v>
      </c>
      <c r="M125" s="86" t="s">
        <v>360</v>
      </c>
      <c r="N125" s="86" t="s">
        <v>360</v>
      </c>
      <c r="O125" s="86" t="s">
        <v>360</v>
      </c>
      <c r="P125" s="86" t="s">
        <v>360</v>
      </c>
      <c r="Q125" s="11">
        <v>52.1</v>
      </c>
      <c r="R125" s="11">
        <v>364.4</v>
      </c>
      <c r="S125" s="116" t="s">
        <v>421</v>
      </c>
      <c r="T125" s="87" t="s">
        <v>238</v>
      </c>
      <c r="U125" s="88">
        <v>11.6</v>
      </c>
      <c r="V125" s="88">
        <v>13.9</v>
      </c>
      <c r="W125" s="88">
        <v>35.200000000000003</v>
      </c>
      <c r="X125" s="88">
        <v>49.2</v>
      </c>
      <c r="Y125" s="89">
        <v>9706</v>
      </c>
      <c r="Z125" s="88">
        <v>2.17</v>
      </c>
      <c r="AA125" s="88">
        <v>1.81</v>
      </c>
      <c r="AB125" s="88">
        <v>40.299999999999997</v>
      </c>
      <c r="AC125" s="89">
        <v>20836</v>
      </c>
    </row>
    <row r="126" spans="1:30" x14ac:dyDescent="0.55000000000000004">
      <c r="A126" s="85">
        <v>21910267401</v>
      </c>
      <c r="B126" s="86" t="s">
        <v>170</v>
      </c>
      <c r="C126" s="87">
        <v>61401</v>
      </c>
      <c r="D126" s="86" t="s">
        <v>306</v>
      </c>
      <c r="E126" s="85">
        <v>557</v>
      </c>
      <c r="F126" s="86" t="s">
        <v>296</v>
      </c>
      <c r="G126" s="86" t="s">
        <v>300</v>
      </c>
      <c r="H126" s="86" t="s">
        <v>307</v>
      </c>
      <c r="I126" s="86">
        <v>2500</v>
      </c>
      <c r="J126" s="48">
        <v>41235</v>
      </c>
      <c r="K126" s="48">
        <v>41256</v>
      </c>
      <c r="L126" s="39">
        <v>3</v>
      </c>
      <c r="M126" s="86" t="s">
        <v>360</v>
      </c>
      <c r="N126" s="86" t="s">
        <v>360</v>
      </c>
      <c r="O126" s="86" t="s">
        <v>360</v>
      </c>
      <c r="P126" s="86" t="s">
        <v>360</v>
      </c>
      <c r="Q126" s="11">
        <v>67.599999999999994</v>
      </c>
      <c r="R126" s="11">
        <v>344.3</v>
      </c>
      <c r="S126" s="116" t="s">
        <v>419</v>
      </c>
      <c r="T126" s="87" t="s">
        <v>489</v>
      </c>
      <c r="U126" s="88">
        <v>15.6</v>
      </c>
      <c r="V126" s="88">
        <v>22</v>
      </c>
      <c r="W126" s="88">
        <v>31.3</v>
      </c>
      <c r="X126" s="88">
        <v>34.700000000000003</v>
      </c>
      <c r="Y126" s="89">
        <v>12075</v>
      </c>
      <c r="Z126" s="88">
        <v>1.37</v>
      </c>
      <c r="AA126" s="88">
        <v>0.89</v>
      </c>
      <c r="AB126" s="88">
        <v>48.7</v>
      </c>
      <c r="AC126" s="89">
        <v>22198</v>
      </c>
    </row>
    <row r="127" spans="1:30" x14ac:dyDescent="0.55000000000000004">
      <c r="A127" s="85">
        <v>21910268001</v>
      </c>
      <c r="B127" s="86" t="s">
        <v>261</v>
      </c>
      <c r="C127" s="87">
        <v>62101</v>
      </c>
      <c r="D127" s="86" t="s">
        <v>306</v>
      </c>
      <c r="E127" s="85">
        <v>558</v>
      </c>
      <c r="F127" s="86" t="s">
        <v>295</v>
      </c>
      <c r="G127" s="86" t="s">
        <v>300</v>
      </c>
      <c r="H127" s="86" t="s">
        <v>307</v>
      </c>
      <c r="I127" s="86">
        <v>2500</v>
      </c>
      <c r="J127" s="48">
        <v>41232</v>
      </c>
      <c r="K127" s="48">
        <v>41253</v>
      </c>
      <c r="L127" s="39">
        <v>3</v>
      </c>
      <c r="M127" s="86" t="s">
        <v>360</v>
      </c>
      <c r="N127" s="86" t="s">
        <v>360</v>
      </c>
      <c r="O127" s="86" t="s">
        <v>360</v>
      </c>
      <c r="P127" s="86" t="s">
        <v>360</v>
      </c>
      <c r="Q127" s="9">
        <v>42.8</v>
      </c>
      <c r="R127" s="11">
        <v>239.6</v>
      </c>
      <c r="S127" s="116" t="s">
        <v>419</v>
      </c>
      <c r="T127" s="87" t="s">
        <v>87</v>
      </c>
      <c r="U127" s="88">
        <v>13.6</v>
      </c>
      <c r="V127" s="88">
        <v>6.74</v>
      </c>
      <c r="W127" s="88">
        <v>29.9</v>
      </c>
      <c r="X127" s="88">
        <v>28.3</v>
      </c>
      <c r="Y127" s="89">
        <v>10056</v>
      </c>
      <c r="Z127" s="88">
        <v>3.77</v>
      </c>
      <c r="AA127" s="88">
        <v>0.85</v>
      </c>
      <c r="AB127" s="88">
        <v>75.400000000000006</v>
      </c>
      <c r="AC127" s="89">
        <v>26625</v>
      </c>
    </row>
    <row r="128" spans="1:30" x14ac:dyDescent="0.55000000000000004">
      <c r="A128" s="85">
        <v>21910267501</v>
      </c>
      <c r="B128" s="86" t="s">
        <v>92</v>
      </c>
      <c r="C128" s="87">
        <v>62801</v>
      </c>
      <c r="D128" s="86" t="s">
        <v>306</v>
      </c>
      <c r="E128" s="85">
        <v>798</v>
      </c>
      <c r="F128" s="86" t="s">
        <v>296</v>
      </c>
      <c r="G128" s="86" t="s">
        <v>300</v>
      </c>
      <c r="H128" s="86" t="s">
        <v>307</v>
      </c>
      <c r="I128" s="86">
        <v>2500</v>
      </c>
      <c r="J128" s="48">
        <v>41262</v>
      </c>
      <c r="K128" s="48">
        <v>41283</v>
      </c>
      <c r="L128" s="39">
        <v>4</v>
      </c>
      <c r="M128" s="86" t="s">
        <v>360</v>
      </c>
      <c r="N128" s="86" t="s">
        <v>360</v>
      </c>
      <c r="O128" s="86" t="s">
        <v>360</v>
      </c>
      <c r="P128" s="86" t="s">
        <v>360</v>
      </c>
      <c r="Q128" s="11">
        <v>50.1</v>
      </c>
      <c r="R128" s="11">
        <v>239.4</v>
      </c>
      <c r="S128" s="116" t="s">
        <v>420</v>
      </c>
      <c r="T128" s="87" t="s">
        <v>449</v>
      </c>
      <c r="U128" s="88">
        <v>12.7</v>
      </c>
      <c r="V128" s="88">
        <v>10</v>
      </c>
      <c r="W128" s="88">
        <v>52</v>
      </c>
      <c r="X128" s="88">
        <v>51.2</v>
      </c>
      <c r="Y128" s="89">
        <v>8053</v>
      </c>
      <c r="Z128" s="88">
        <v>1.33</v>
      </c>
      <c r="AA128" s="88">
        <v>3.95</v>
      </c>
      <c r="AB128" s="88">
        <v>11.4</v>
      </c>
      <c r="AC128" s="89">
        <v>15295</v>
      </c>
    </row>
    <row r="129" spans="1:30" x14ac:dyDescent="0.55000000000000004">
      <c r="A129" s="85">
        <v>21910268501</v>
      </c>
      <c r="B129" s="86" t="s">
        <v>172</v>
      </c>
      <c r="C129" s="87">
        <v>63301</v>
      </c>
      <c r="D129" s="86" t="s">
        <v>306</v>
      </c>
      <c r="E129" s="85">
        <v>557</v>
      </c>
      <c r="F129" s="86" t="s">
        <v>295</v>
      </c>
      <c r="G129" s="86" t="s">
        <v>300</v>
      </c>
      <c r="H129" s="86" t="s">
        <v>307</v>
      </c>
      <c r="I129" s="86">
        <v>2500</v>
      </c>
      <c r="J129" s="48">
        <v>41235</v>
      </c>
      <c r="K129" s="48">
        <v>41256</v>
      </c>
      <c r="L129" s="39">
        <v>3</v>
      </c>
      <c r="M129" s="86" t="s">
        <v>360</v>
      </c>
      <c r="N129" s="86" t="s">
        <v>360</v>
      </c>
      <c r="O129" s="86" t="s">
        <v>360</v>
      </c>
      <c r="P129" s="86" t="s">
        <v>360</v>
      </c>
      <c r="Q129" s="11">
        <v>62.1</v>
      </c>
      <c r="R129" s="11">
        <v>308</v>
      </c>
      <c r="S129" s="116" t="s">
        <v>419</v>
      </c>
      <c r="T129" s="87" t="s">
        <v>490</v>
      </c>
      <c r="U129" s="88">
        <v>17.2</v>
      </c>
      <c r="V129" s="88">
        <v>19</v>
      </c>
      <c r="W129" s="88">
        <v>34.299999999999997</v>
      </c>
      <c r="X129" s="88">
        <v>35.6</v>
      </c>
      <c r="Y129" s="89">
        <v>12360</v>
      </c>
      <c r="Z129" s="88">
        <v>1.96</v>
      </c>
      <c r="AA129" s="88">
        <v>0.85</v>
      </c>
      <c r="AB129" s="88">
        <v>71.7</v>
      </c>
      <c r="AC129" s="89">
        <v>22440</v>
      </c>
    </row>
    <row r="130" spans="1:30" x14ac:dyDescent="0.55000000000000004">
      <c r="A130" s="85">
        <v>21910267701</v>
      </c>
      <c r="B130" s="86" t="s">
        <v>43</v>
      </c>
      <c r="C130" s="87">
        <v>64501</v>
      </c>
      <c r="D130" s="86" t="s">
        <v>306</v>
      </c>
      <c r="E130" s="85">
        <v>921</v>
      </c>
      <c r="F130" s="86" t="s">
        <v>296</v>
      </c>
      <c r="G130" s="86" t="s">
        <v>300</v>
      </c>
      <c r="H130" s="86" t="s">
        <v>307</v>
      </c>
      <c r="I130" s="86">
        <v>2500</v>
      </c>
      <c r="J130" s="48">
        <v>41289</v>
      </c>
      <c r="K130" s="48">
        <v>41310</v>
      </c>
      <c r="L130" s="39">
        <v>5</v>
      </c>
      <c r="M130" s="86" t="s">
        <v>360</v>
      </c>
      <c r="N130" s="86" t="s">
        <v>360</v>
      </c>
      <c r="O130" s="86" t="s">
        <v>360</v>
      </c>
      <c r="P130" s="86" t="s">
        <v>360</v>
      </c>
      <c r="Q130" s="11">
        <v>53.4</v>
      </c>
      <c r="R130" s="11">
        <v>261.89999999999998</v>
      </c>
      <c r="S130" s="116" t="s">
        <v>421</v>
      </c>
      <c r="T130" s="87" t="s">
        <v>7</v>
      </c>
      <c r="U130" s="88">
        <v>8.0500000000000007</v>
      </c>
      <c r="V130" s="88">
        <v>11.5</v>
      </c>
      <c r="W130" s="88">
        <v>26</v>
      </c>
      <c r="X130" s="88">
        <v>36.799999999999997</v>
      </c>
      <c r="Y130" s="89">
        <v>12409</v>
      </c>
      <c r="Z130" s="88">
        <v>1.53</v>
      </c>
      <c r="AA130" s="88">
        <v>2.16</v>
      </c>
      <c r="AB130" s="88">
        <v>28.2</v>
      </c>
      <c r="AC130" s="89">
        <v>23946</v>
      </c>
    </row>
    <row r="131" spans="1:30" x14ac:dyDescent="0.55000000000000004">
      <c r="A131" s="85">
        <v>21910266901</v>
      </c>
      <c r="B131" s="86" t="s">
        <v>252</v>
      </c>
      <c r="C131" s="87">
        <v>66901</v>
      </c>
      <c r="D131" s="86" t="s">
        <v>306</v>
      </c>
      <c r="E131" s="85">
        <v>74</v>
      </c>
      <c r="F131" s="86" t="s">
        <v>296</v>
      </c>
      <c r="G131" s="86" t="s">
        <v>300</v>
      </c>
      <c r="H131" s="86" t="s">
        <v>307</v>
      </c>
      <c r="I131" s="86">
        <v>2500</v>
      </c>
      <c r="J131" s="48">
        <v>41179</v>
      </c>
      <c r="K131" s="48">
        <v>41200</v>
      </c>
      <c r="L131" s="39">
        <v>1</v>
      </c>
      <c r="M131" s="86">
        <v>0</v>
      </c>
      <c r="N131" s="86">
        <v>14</v>
      </c>
      <c r="O131" s="86">
        <v>0</v>
      </c>
      <c r="P131" s="86">
        <v>7</v>
      </c>
      <c r="Q131" s="76">
        <v>53.5</v>
      </c>
      <c r="R131" s="11">
        <v>223.7</v>
      </c>
      <c r="S131" s="116" t="s">
        <v>417</v>
      </c>
      <c r="T131" s="87" t="s">
        <v>472</v>
      </c>
      <c r="U131" s="91">
        <v>7.73</v>
      </c>
      <c r="V131" s="91">
        <v>7.14</v>
      </c>
      <c r="W131" s="91">
        <v>26.9</v>
      </c>
      <c r="X131" s="91">
        <v>47.6</v>
      </c>
      <c r="Y131" s="87">
        <v>34659</v>
      </c>
      <c r="Z131" s="91">
        <v>1.6</v>
      </c>
      <c r="AA131" s="91">
        <v>0.87</v>
      </c>
      <c r="AB131" s="91">
        <v>51.9</v>
      </c>
      <c r="AC131" s="92">
        <v>108000</v>
      </c>
    </row>
    <row r="132" spans="1:30" x14ac:dyDescent="0.55000000000000004">
      <c r="A132" s="85">
        <v>21910267001</v>
      </c>
      <c r="B132" s="86" t="s">
        <v>251</v>
      </c>
      <c r="C132" s="87">
        <v>67001</v>
      </c>
      <c r="D132" s="86" t="s">
        <v>306</v>
      </c>
      <c r="E132" s="85">
        <v>65</v>
      </c>
      <c r="F132" s="86" t="s">
        <v>296</v>
      </c>
      <c r="G132" s="86" t="s">
        <v>300</v>
      </c>
      <c r="H132" s="86" t="s">
        <v>307</v>
      </c>
      <c r="I132" s="86">
        <v>2500</v>
      </c>
      <c r="J132" s="48">
        <v>41180</v>
      </c>
      <c r="K132" s="48">
        <v>41201</v>
      </c>
      <c r="L132" s="39">
        <v>1</v>
      </c>
      <c r="M132" s="86">
        <v>0</v>
      </c>
      <c r="N132" s="86">
        <v>13</v>
      </c>
      <c r="O132" s="86">
        <v>0</v>
      </c>
      <c r="P132" s="86">
        <v>6</v>
      </c>
      <c r="Q132" s="11">
        <v>56.8</v>
      </c>
      <c r="R132" s="11">
        <v>285.8</v>
      </c>
      <c r="S132" s="116" t="s">
        <v>417</v>
      </c>
      <c r="T132" s="87" t="s">
        <v>473</v>
      </c>
      <c r="U132" s="88">
        <v>7.88</v>
      </c>
      <c r="V132" s="88">
        <v>7.35</v>
      </c>
      <c r="W132" s="88">
        <v>19.899999999999999</v>
      </c>
      <c r="X132" s="88">
        <v>32.9</v>
      </c>
      <c r="Y132" s="89">
        <v>25822</v>
      </c>
      <c r="Z132" s="88">
        <v>1</v>
      </c>
      <c r="AA132" s="88">
        <v>1.79</v>
      </c>
      <c r="AB132" s="88">
        <v>21.6</v>
      </c>
      <c r="AC132" s="89">
        <v>61165</v>
      </c>
    </row>
    <row r="133" spans="1:30" x14ac:dyDescent="0.55000000000000004">
      <c r="A133" s="77">
        <v>21910267301</v>
      </c>
      <c r="B133" s="80" t="s">
        <v>301</v>
      </c>
      <c r="C133" s="77">
        <v>67401</v>
      </c>
      <c r="D133" s="78" t="s">
        <v>306</v>
      </c>
      <c r="E133" s="81">
        <v>313</v>
      </c>
      <c r="F133" s="78" t="s">
        <v>296</v>
      </c>
      <c r="G133" s="86" t="s">
        <v>300</v>
      </c>
      <c r="H133" s="86" t="s">
        <v>307</v>
      </c>
      <c r="I133" s="78">
        <v>2500</v>
      </c>
      <c r="J133" s="48">
        <v>41208</v>
      </c>
      <c r="K133" s="48">
        <v>41229</v>
      </c>
      <c r="L133" s="39">
        <v>2</v>
      </c>
      <c r="M133" s="82" t="s">
        <v>360</v>
      </c>
      <c r="N133" s="82" t="s">
        <v>360</v>
      </c>
      <c r="O133" s="82" t="s">
        <v>360</v>
      </c>
      <c r="P133" s="82" t="s">
        <v>360</v>
      </c>
      <c r="Q133" s="78">
        <v>51.8</v>
      </c>
      <c r="R133" s="79">
        <v>212.4</v>
      </c>
      <c r="S133" s="116" t="s">
        <v>301</v>
      </c>
      <c r="T133" s="80" t="s">
        <v>301</v>
      </c>
      <c r="U133" s="80" t="s">
        <v>301</v>
      </c>
      <c r="V133" s="80" t="s">
        <v>301</v>
      </c>
      <c r="W133" s="80" t="s">
        <v>301</v>
      </c>
      <c r="X133" s="80" t="s">
        <v>301</v>
      </c>
      <c r="Y133" s="80" t="s">
        <v>301</v>
      </c>
      <c r="Z133" s="80" t="s">
        <v>301</v>
      </c>
      <c r="AA133" s="80" t="s">
        <v>301</v>
      </c>
      <c r="AB133" s="80" t="s">
        <v>301</v>
      </c>
      <c r="AC133" s="80" t="s">
        <v>301</v>
      </c>
      <c r="AD133" s="99" t="s">
        <v>299</v>
      </c>
    </row>
    <row r="134" spans="1:30" x14ac:dyDescent="0.55000000000000004">
      <c r="A134" s="85">
        <v>21910268601</v>
      </c>
      <c r="B134" s="86" t="s">
        <v>224</v>
      </c>
      <c r="C134" s="87">
        <v>67701</v>
      </c>
      <c r="D134" s="86" t="s">
        <v>306</v>
      </c>
      <c r="E134" s="85">
        <v>796</v>
      </c>
      <c r="F134" s="86" t="s">
        <v>295</v>
      </c>
      <c r="G134" s="86" t="s">
        <v>300</v>
      </c>
      <c r="H134" s="86" t="s">
        <v>307</v>
      </c>
      <c r="I134" s="86">
        <v>2500</v>
      </c>
      <c r="J134" s="48">
        <v>41262</v>
      </c>
      <c r="K134" s="48">
        <v>41283</v>
      </c>
      <c r="L134" s="39">
        <v>4</v>
      </c>
      <c r="M134" s="86" t="s">
        <v>360</v>
      </c>
      <c r="N134" s="86" t="s">
        <v>360</v>
      </c>
      <c r="O134" s="86" t="s">
        <v>360</v>
      </c>
      <c r="P134" s="86" t="s">
        <v>360</v>
      </c>
      <c r="Q134" s="11">
        <v>56.3</v>
      </c>
      <c r="R134" s="11">
        <v>342.9</v>
      </c>
      <c r="S134" s="116" t="s">
        <v>420</v>
      </c>
      <c r="T134" s="87" t="s">
        <v>448</v>
      </c>
      <c r="U134" s="88">
        <v>8.0500000000000007</v>
      </c>
      <c r="V134" s="88">
        <v>9.74</v>
      </c>
      <c r="W134" s="88">
        <v>42.6</v>
      </c>
      <c r="X134" s="88">
        <v>56.8</v>
      </c>
      <c r="Y134" s="89">
        <v>10013</v>
      </c>
      <c r="Z134" s="88">
        <v>2</v>
      </c>
      <c r="AA134" s="88">
        <v>2.0699999999999998</v>
      </c>
      <c r="AB134" s="88">
        <v>33.700000000000003</v>
      </c>
      <c r="AC134" s="89">
        <v>16826</v>
      </c>
    </row>
    <row r="135" spans="1:30" x14ac:dyDescent="0.55000000000000004">
      <c r="A135" s="85">
        <v>21910267901</v>
      </c>
      <c r="B135" s="86" t="s">
        <v>212</v>
      </c>
      <c r="C135" s="87">
        <v>67901</v>
      </c>
      <c r="D135" s="86" t="s">
        <v>306</v>
      </c>
      <c r="E135" s="85">
        <v>75</v>
      </c>
      <c r="F135" s="86" t="s">
        <v>295</v>
      </c>
      <c r="G135" s="86" t="s">
        <v>300</v>
      </c>
      <c r="H135" s="86" t="s">
        <v>307</v>
      </c>
      <c r="I135" s="86">
        <v>2500</v>
      </c>
      <c r="J135" s="48">
        <v>41176</v>
      </c>
      <c r="K135" s="48">
        <v>41197</v>
      </c>
      <c r="L135" s="39">
        <v>1</v>
      </c>
      <c r="M135" s="86">
        <v>0</v>
      </c>
      <c r="N135" s="86">
        <v>16</v>
      </c>
      <c r="O135" s="86">
        <v>0</v>
      </c>
      <c r="P135" s="86">
        <v>10</v>
      </c>
      <c r="Q135" s="11">
        <v>48.2</v>
      </c>
      <c r="R135" s="11">
        <v>215</v>
      </c>
      <c r="S135" s="116" t="s">
        <v>417</v>
      </c>
      <c r="T135" s="87" t="s">
        <v>474</v>
      </c>
      <c r="U135" s="88">
        <v>10.7</v>
      </c>
      <c r="V135" s="88">
        <v>15.7</v>
      </c>
      <c r="W135" s="88">
        <v>31.4</v>
      </c>
      <c r="X135" s="88">
        <v>53.6</v>
      </c>
      <c r="Y135" s="89">
        <v>13751</v>
      </c>
      <c r="Z135" s="88">
        <v>3.61</v>
      </c>
      <c r="AA135" s="88">
        <v>2.9</v>
      </c>
      <c r="AB135" s="88">
        <v>40</v>
      </c>
      <c r="AC135" s="89">
        <v>29101</v>
      </c>
    </row>
    <row r="136" spans="1:30" x14ac:dyDescent="0.55000000000000004">
      <c r="A136" s="85">
        <v>21910268301</v>
      </c>
      <c r="B136" s="86" t="s">
        <v>112</v>
      </c>
      <c r="C136" s="87">
        <v>68801</v>
      </c>
      <c r="D136" s="86" t="s">
        <v>306</v>
      </c>
      <c r="E136" s="85">
        <v>565</v>
      </c>
      <c r="F136" s="86" t="s">
        <v>295</v>
      </c>
      <c r="G136" s="86" t="s">
        <v>300</v>
      </c>
      <c r="H136" s="86" t="s">
        <v>307</v>
      </c>
      <c r="I136" s="86">
        <v>2500</v>
      </c>
      <c r="J136" s="48">
        <v>41234</v>
      </c>
      <c r="K136" s="48">
        <v>41255</v>
      </c>
      <c r="L136" s="39">
        <v>3</v>
      </c>
      <c r="M136" s="86" t="s">
        <v>360</v>
      </c>
      <c r="N136" s="86" t="s">
        <v>360</v>
      </c>
      <c r="O136" s="86" t="s">
        <v>360</v>
      </c>
      <c r="P136" s="86" t="s">
        <v>360</v>
      </c>
      <c r="Q136" s="11">
        <v>46.4</v>
      </c>
      <c r="R136" s="11">
        <v>276.2</v>
      </c>
      <c r="S136" s="116" t="s">
        <v>419</v>
      </c>
      <c r="T136" s="87" t="s">
        <v>76</v>
      </c>
      <c r="U136" s="88">
        <v>9.08</v>
      </c>
      <c r="V136" s="88">
        <v>27</v>
      </c>
      <c r="W136" s="88">
        <v>29.5</v>
      </c>
      <c r="X136" s="88">
        <v>51.3</v>
      </c>
      <c r="Y136" s="89">
        <v>6138</v>
      </c>
      <c r="Z136" s="88">
        <v>2.5</v>
      </c>
      <c r="AA136" s="88">
        <v>0.63</v>
      </c>
      <c r="AB136" s="88">
        <v>66.8</v>
      </c>
      <c r="AC136" s="89">
        <v>19720</v>
      </c>
    </row>
    <row r="137" spans="1:30" x14ac:dyDescent="0.55000000000000004">
      <c r="A137" s="85">
        <v>21910267201</v>
      </c>
      <c r="B137" s="86" t="s">
        <v>254</v>
      </c>
      <c r="C137" s="87">
        <v>69601</v>
      </c>
      <c r="D137" s="86" t="s">
        <v>306</v>
      </c>
      <c r="E137" s="85">
        <v>316</v>
      </c>
      <c r="F137" s="86" t="s">
        <v>296</v>
      </c>
      <c r="G137" s="86" t="s">
        <v>300</v>
      </c>
      <c r="H137" s="86" t="s">
        <v>307</v>
      </c>
      <c r="I137" s="86">
        <v>2500</v>
      </c>
      <c r="J137" s="48">
        <v>41207</v>
      </c>
      <c r="K137" s="48">
        <v>41228</v>
      </c>
      <c r="L137" s="39">
        <v>2</v>
      </c>
      <c r="M137" s="86" t="s">
        <v>360</v>
      </c>
      <c r="N137" s="86" t="s">
        <v>360</v>
      </c>
      <c r="O137" s="86" t="s">
        <v>360</v>
      </c>
      <c r="P137" s="86" t="s">
        <v>360</v>
      </c>
      <c r="Q137" s="9">
        <v>55.8</v>
      </c>
      <c r="R137" s="11">
        <v>329.6</v>
      </c>
      <c r="S137" s="116" t="s">
        <v>418</v>
      </c>
      <c r="T137" s="87" t="s">
        <v>422</v>
      </c>
      <c r="U137" s="88">
        <v>8.07</v>
      </c>
      <c r="V137" s="88">
        <v>1.6</v>
      </c>
      <c r="W137" s="88">
        <v>26.6</v>
      </c>
      <c r="X137" s="88">
        <v>17.899999999999999</v>
      </c>
      <c r="Y137" s="89">
        <v>8553</v>
      </c>
      <c r="Z137" s="88">
        <v>1.45</v>
      </c>
      <c r="AA137" s="88">
        <v>0.25</v>
      </c>
      <c r="AB137" s="88">
        <v>40.5</v>
      </c>
      <c r="AC137" s="89">
        <v>40014</v>
      </c>
    </row>
    <row r="138" spans="1:30" x14ac:dyDescent="0.55000000000000004">
      <c r="A138" s="85">
        <v>21910267101</v>
      </c>
      <c r="B138" s="86" t="s">
        <v>138</v>
      </c>
      <c r="C138" s="87">
        <v>70801</v>
      </c>
      <c r="D138" s="86" t="s">
        <v>306</v>
      </c>
      <c r="E138" s="85">
        <v>552</v>
      </c>
      <c r="F138" s="86" t="s">
        <v>296</v>
      </c>
      <c r="G138" s="86" t="s">
        <v>300</v>
      </c>
      <c r="H138" s="86" t="s">
        <v>307</v>
      </c>
      <c r="I138" s="86">
        <v>2500</v>
      </c>
      <c r="J138" s="48">
        <v>41235</v>
      </c>
      <c r="K138" s="48">
        <v>41256</v>
      </c>
      <c r="L138" s="39">
        <v>3</v>
      </c>
      <c r="M138" s="86" t="s">
        <v>360</v>
      </c>
      <c r="N138" s="86" t="s">
        <v>360</v>
      </c>
      <c r="O138" s="86" t="s">
        <v>360</v>
      </c>
      <c r="P138" s="86" t="s">
        <v>360</v>
      </c>
      <c r="Q138" s="11">
        <v>53.1</v>
      </c>
      <c r="R138" s="11">
        <v>279.2</v>
      </c>
      <c r="S138" s="116" t="s">
        <v>419</v>
      </c>
      <c r="T138" s="87" t="s">
        <v>491</v>
      </c>
      <c r="U138" s="88">
        <v>11.4</v>
      </c>
      <c r="V138" s="88">
        <v>8.7200000000000006</v>
      </c>
      <c r="W138" s="88">
        <v>30</v>
      </c>
      <c r="X138" s="88">
        <v>39.299999999999997</v>
      </c>
      <c r="Y138" s="89">
        <v>14477</v>
      </c>
      <c r="Z138" s="88">
        <v>1.91</v>
      </c>
      <c r="AA138" s="88">
        <v>0.52</v>
      </c>
      <c r="AB138" s="88">
        <v>77.8</v>
      </c>
      <c r="AC138" s="89">
        <v>34609</v>
      </c>
    </row>
    <row r="139" spans="1:30" x14ac:dyDescent="0.55000000000000004">
      <c r="A139" s="85">
        <v>21910267601</v>
      </c>
      <c r="B139" s="86" t="s">
        <v>28</v>
      </c>
      <c r="C139" s="87">
        <v>71201</v>
      </c>
      <c r="D139" s="86" t="s">
        <v>306</v>
      </c>
      <c r="E139" s="85">
        <v>910</v>
      </c>
      <c r="F139" s="86" t="s">
        <v>296</v>
      </c>
      <c r="G139" s="86" t="s">
        <v>300</v>
      </c>
      <c r="H139" s="86" t="s">
        <v>307</v>
      </c>
      <c r="I139" s="86">
        <v>2500</v>
      </c>
      <c r="J139" s="48">
        <v>41288</v>
      </c>
      <c r="K139" s="48">
        <v>41309</v>
      </c>
      <c r="L139" s="39">
        <v>5</v>
      </c>
      <c r="M139" s="86" t="s">
        <v>360</v>
      </c>
      <c r="N139" s="86" t="s">
        <v>360</v>
      </c>
      <c r="O139" s="86" t="s">
        <v>360</v>
      </c>
      <c r="P139" s="86" t="s">
        <v>360</v>
      </c>
      <c r="Q139" s="11">
        <v>54.1</v>
      </c>
      <c r="R139" s="11">
        <v>278.5</v>
      </c>
      <c r="S139" s="116" t="s">
        <v>421</v>
      </c>
      <c r="T139" s="87" t="s">
        <v>2</v>
      </c>
      <c r="U139" s="88">
        <v>9.7100000000000009</v>
      </c>
      <c r="V139" s="88">
        <v>8.11</v>
      </c>
      <c r="W139" s="88">
        <v>23.1</v>
      </c>
      <c r="X139" s="88">
        <v>27.8</v>
      </c>
      <c r="Y139" s="89">
        <v>10080</v>
      </c>
      <c r="Z139" s="88">
        <v>1.08</v>
      </c>
      <c r="AA139" s="88">
        <v>2.29</v>
      </c>
      <c r="AB139" s="88">
        <v>21.7</v>
      </c>
      <c r="AC139" s="89">
        <v>16881</v>
      </c>
    </row>
    <row r="140" spans="1:30" s="84" customFormat="1" x14ac:dyDescent="0.55000000000000004">
      <c r="A140" s="85">
        <v>21910268201</v>
      </c>
      <c r="B140" s="86" t="s">
        <v>99</v>
      </c>
      <c r="C140" s="87">
        <v>71501</v>
      </c>
      <c r="D140" s="86" t="s">
        <v>306</v>
      </c>
      <c r="E140" s="85">
        <v>551</v>
      </c>
      <c r="F140" s="86" t="s">
        <v>295</v>
      </c>
      <c r="G140" s="86" t="s">
        <v>300</v>
      </c>
      <c r="H140" s="86" t="s">
        <v>307</v>
      </c>
      <c r="I140" s="86">
        <v>2500</v>
      </c>
      <c r="J140" s="48">
        <v>41233</v>
      </c>
      <c r="K140" s="48">
        <v>41254</v>
      </c>
      <c r="L140" s="39">
        <v>3</v>
      </c>
      <c r="M140" s="86" t="s">
        <v>360</v>
      </c>
      <c r="N140" s="86" t="s">
        <v>360</v>
      </c>
      <c r="O140" s="86" t="s">
        <v>360</v>
      </c>
      <c r="P140" s="86" t="s">
        <v>360</v>
      </c>
      <c r="Q140" s="11">
        <v>47.5</v>
      </c>
      <c r="R140" s="11">
        <v>569.5</v>
      </c>
      <c r="S140" s="116" t="s">
        <v>419</v>
      </c>
      <c r="T140" s="87" t="s">
        <v>234</v>
      </c>
      <c r="U140" s="88">
        <v>9.32</v>
      </c>
      <c r="V140" s="88">
        <v>32.9</v>
      </c>
      <c r="W140" s="88">
        <v>25.5</v>
      </c>
      <c r="X140" s="88">
        <v>44</v>
      </c>
      <c r="Y140" s="89">
        <v>9513</v>
      </c>
      <c r="Z140" s="88">
        <v>1.21</v>
      </c>
      <c r="AA140" s="88">
        <v>1.1399999999999999</v>
      </c>
      <c r="AB140" s="88">
        <v>42.6</v>
      </c>
      <c r="AC140" s="89">
        <v>16384</v>
      </c>
      <c r="AD140" s="87"/>
    </row>
    <row r="141" spans="1:30" x14ac:dyDescent="0.55000000000000004">
      <c r="A141" s="85">
        <v>21910268401</v>
      </c>
      <c r="B141" s="86" t="s">
        <v>206</v>
      </c>
      <c r="C141" s="87">
        <v>82001</v>
      </c>
      <c r="D141" s="86" t="s">
        <v>306</v>
      </c>
      <c r="E141" s="85">
        <v>552</v>
      </c>
      <c r="F141" s="86" t="s">
        <v>295</v>
      </c>
      <c r="G141" s="86" t="s">
        <v>300</v>
      </c>
      <c r="H141" s="86" t="s">
        <v>307</v>
      </c>
      <c r="I141" s="86">
        <v>2500</v>
      </c>
      <c r="J141" s="48">
        <v>41235</v>
      </c>
      <c r="K141" s="48">
        <v>41256</v>
      </c>
      <c r="L141" s="39">
        <v>3</v>
      </c>
      <c r="M141" s="86" t="s">
        <v>360</v>
      </c>
      <c r="N141" s="86" t="s">
        <v>360</v>
      </c>
      <c r="O141" s="86" t="s">
        <v>360</v>
      </c>
      <c r="P141" s="86" t="s">
        <v>360</v>
      </c>
      <c r="Q141" s="11">
        <v>46.2</v>
      </c>
      <c r="R141" s="11">
        <v>251.4</v>
      </c>
      <c r="S141" s="116" t="s">
        <v>419</v>
      </c>
      <c r="T141" s="87" t="s">
        <v>492</v>
      </c>
      <c r="U141" s="88">
        <v>11.7</v>
      </c>
      <c r="V141" s="88">
        <v>9.5500000000000007</v>
      </c>
      <c r="W141" s="88">
        <v>29.6</v>
      </c>
      <c r="X141" s="88">
        <v>42.4</v>
      </c>
      <c r="Y141" s="89">
        <v>11286</v>
      </c>
      <c r="Z141" s="88">
        <v>1.96</v>
      </c>
      <c r="AA141" s="88">
        <v>0.52</v>
      </c>
      <c r="AB141" s="88">
        <v>72</v>
      </c>
      <c r="AC141" s="89">
        <v>28384</v>
      </c>
    </row>
    <row r="142" spans="1:30" x14ac:dyDescent="0.55000000000000004">
      <c r="A142" s="85">
        <v>21910269801</v>
      </c>
      <c r="B142" s="86" t="s">
        <v>116</v>
      </c>
      <c r="C142" s="87">
        <v>59301</v>
      </c>
      <c r="D142" s="86" t="s">
        <v>306</v>
      </c>
      <c r="E142" s="85">
        <v>811</v>
      </c>
      <c r="F142" s="86" t="s">
        <v>296</v>
      </c>
      <c r="G142" s="86" t="s">
        <v>300</v>
      </c>
      <c r="H142" s="86" t="s">
        <v>307</v>
      </c>
      <c r="I142" s="86">
        <v>25000</v>
      </c>
      <c r="J142" s="48">
        <v>41267</v>
      </c>
      <c r="K142" s="48">
        <v>41288</v>
      </c>
      <c r="L142" s="39">
        <v>4</v>
      </c>
      <c r="M142" s="86" t="s">
        <v>360</v>
      </c>
      <c r="N142" s="86" t="s">
        <v>360</v>
      </c>
      <c r="O142" s="86" t="s">
        <v>360</v>
      </c>
      <c r="P142" s="86" t="s">
        <v>360</v>
      </c>
      <c r="Q142" s="11">
        <v>55.8</v>
      </c>
      <c r="R142" s="11">
        <v>323.2</v>
      </c>
      <c r="S142" s="116" t="s">
        <v>420</v>
      </c>
      <c r="T142" s="87" t="s">
        <v>445</v>
      </c>
      <c r="U142" s="88">
        <v>20</v>
      </c>
      <c r="V142" s="88">
        <v>13.7</v>
      </c>
      <c r="W142" s="88">
        <v>38.299999999999997</v>
      </c>
      <c r="X142" s="88">
        <v>39.4</v>
      </c>
      <c r="Y142" s="89">
        <v>12038</v>
      </c>
      <c r="Z142" s="88">
        <v>1.74</v>
      </c>
      <c r="AA142" s="88">
        <v>6.27</v>
      </c>
      <c r="AB142" s="88">
        <v>14</v>
      </c>
      <c r="AC142" s="89">
        <v>18655</v>
      </c>
    </row>
    <row r="143" spans="1:30" x14ac:dyDescent="0.55000000000000004">
      <c r="A143" s="27">
        <v>21910270001</v>
      </c>
      <c r="B143" s="12" t="s">
        <v>301</v>
      </c>
      <c r="C143" s="27">
        <v>59401</v>
      </c>
      <c r="D143" s="28" t="s">
        <v>306</v>
      </c>
      <c r="E143" s="18">
        <v>336</v>
      </c>
      <c r="F143" s="28" t="s">
        <v>295</v>
      </c>
      <c r="G143" s="86" t="s">
        <v>300</v>
      </c>
      <c r="H143" s="86" t="s">
        <v>307</v>
      </c>
      <c r="I143" s="28">
        <v>25000</v>
      </c>
      <c r="J143" s="48">
        <v>41208</v>
      </c>
      <c r="K143" s="48">
        <v>41229</v>
      </c>
      <c r="L143" s="39">
        <v>2</v>
      </c>
      <c r="M143" s="19" t="s">
        <v>360</v>
      </c>
      <c r="N143" s="19" t="s">
        <v>360</v>
      </c>
      <c r="O143" s="19" t="s">
        <v>360</v>
      </c>
      <c r="P143" s="19" t="s">
        <v>360</v>
      </c>
      <c r="Q143" s="28">
        <v>49.4</v>
      </c>
      <c r="R143" s="29">
        <v>315.39999999999998</v>
      </c>
      <c r="S143" s="116" t="s">
        <v>301</v>
      </c>
      <c r="T143" s="12" t="s">
        <v>301</v>
      </c>
      <c r="U143" s="12" t="s">
        <v>301</v>
      </c>
      <c r="V143" s="12" t="s">
        <v>301</v>
      </c>
      <c r="W143" s="12" t="s">
        <v>301</v>
      </c>
      <c r="X143" s="12" t="s">
        <v>301</v>
      </c>
      <c r="Y143" s="12" t="s">
        <v>301</v>
      </c>
      <c r="Z143" s="12" t="s">
        <v>301</v>
      </c>
      <c r="AA143" s="12" t="s">
        <v>301</v>
      </c>
      <c r="AB143" s="12" t="s">
        <v>301</v>
      </c>
      <c r="AC143" s="12" t="s">
        <v>301</v>
      </c>
      <c r="AD143" s="9" t="s">
        <v>299</v>
      </c>
    </row>
    <row r="144" spans="1:30" x14ac:dyDescent="0.55000000000000004">
      <c r="A144" s="27">
        <v>21910269101</v>
      </c>
      <c r="B144" s="12" t="s">
        <v>301</v>
      </c>
      <c r="C144" s="27">
        <v>59501</v>
      </c>
      <c r="D144" s="28" t="s">
        <v>306</v>
      </c>
      <c r="E144" s="18">
        <v>341</v>
      </c>
      <c r="F144" s="28" t="s">
        <v>296</v>
      </c>
      <c r="G144" s="86" t="s">
        <v>300</v>
      </c>
      <c r="H144" s="86" t="s">
        <v>307</v>
      </c>
      <c r="I144" s="28">
        <v>25000</v>
      </c>
      <c r="J144" s="48">
        <v>41205</v>
      </c>
      <c r="K144" s="48">
        <v>41226</v>
      </c>
      <c r="L144" s="39">
        <v>2</v>
      </c>
      <c r="M144" s="19" t="s">
        <v>360</v>
      </c>
      <c r="N144" s="19" t="s">
        <v>360</v>
      </c>
      <c r="O144" s="19" t="s">
        <v>360</v>
      </c>
      <c r="P144" s="19" t="s">
        <v>360</v>
      </c>
      <c r="Q144" s="28">
        <v>51.7</v>
      </c>
      <c r="R144" s="29">
        <v>206.3</v>
      </c>
      <c r="S144" s="116" t="s">
        <v>301</v>
      </c>
      <c r="T144" s="12" t="s">
        <v>301</v>
      </c>
      <c r="U144" s="12" t="s">
        <v>301</v>
      </c>
      <c r="V144" s="12" t="s">
        <v>301</v>
      </c>
      <c r="W144" s="12" t="s">
        <v>301</v>
      </c>
      <c r="X144" s="12" t="s">
        <v>301</v>
      </c>
      <c r="Y144" s="12" t="s">
        <v>301</v>
      </c>
      <c r="Z144" s="12" t="s">
        <v>301</v>
      </c>
      <c r="AA144" s="12" t="s">
        <v>301</v>
      </c>
      <c r="AB144" s="12" t="s">
        <v>301</v>
      </c>
      <c r="AC144" s="12" t="s">
        <v>301</v>
      </c>
      <c r="AD144" s="9" t="s">
        <v>299</v>
      </c>
    </row>
    <row r="145" spans="1:29" x14ac:dyDescent="0.55000000000000004">
      <c r="A145" s="85">
        <v>21910269501</v>
      </c>
      <c r="B145" s="86" t="s">
        <v>169</v>
      </c>
      <c r="C145" s="87">
        <v>60801</v>
      </c>
      <c r="D145" s="86" t="s">
        <v>306</v>
      </c>
      <c r="E145" s="85">
        <v>580</v>
      </c>
      <c r="F145" s="86" t="s">
        <v>296</v>
      </c>
      <c r="G145" s="86" t="s">
        <v>300</v>
      </c>
      <c r="H145" s="86" t="s">
        <v>307</v>
      </c>
      <c r="I145" s="86">
        <v>25000</v>
      </c>
      <c r="J145" s="48">
        <v>41235</v>
      </c>
      <c r="K145" s="48">
        <v>41256</v>
      </c>
      <c r="L145" s="39">
        <v>3</v>
      </c>
      <c r="M145" s="86" t="s">
        <v>360</v>
      </c>
      <c r="N145" s="86" t="s">
        <v>360</v>
      </c>
      <c r="O145" s="86" t="s">
        <v>360</v>
      </c>
      <c r="P145" s="86" t="s">
        <v>360</v>
      </c>
      <c r="Q145" s="11">
        <v>57.1</v>
      </c>
      <c r="R145" s="11">
        <v>359.9</v>
      </c>
      <c r="S145" s="116" t="s">
        <v>419</v>
      </c>
      <c r="T145" s="87" t="s">
        <v>493</v>
      </c>
      <c r="U145" s="88">
        <v>8.59</v>
      </c>
      <c r="V145" s="88">
        <v>7.69</v>
      </c>
      <c r="W145" s="88">
        <v>24.3</v>
      </c>
      <c r="X145" s="88">
        <v>49.2</v>
      </c>
      <c r="Y145" s="89">
        <v>10162</v>
      </c>
      <c r="Z145" s="88">
        <v>1.22</v>
      </c>
      <c r="AA145" s="88">
        <v>0.33</v>
      </c>
      <c r="AB145" s="88">
        <v>64.2</v>
      </c>
      <c r="AC145" s="89">
        <v>25624</v>
      </c>
    </row>
    <row r="146" spans="1:29" x14ac:dyDescent="0.55000000000000004">
      <c r="A146" s="85">
        <v>21910269701</v>
      </c>
      <c r="B146" s="86" t="s">
        <v>59</v>
      </c>
      <c r="C146" s="87">
        <v>61301</v>
      </c>
      <c r="D146" s="86" t="s">
        <v>306</v>
      </c>
      <c r="E146" s="85">
        <v>805</v>
      </c>
      <c r="F146" s="86" t="s">
        <v>296</v>
      </c>
      <c r="G146" s="86" t="s">
        <v>300</v>
      </c>
      <c r="H146" s="86" t="s">
        <v>307</v>
      </c>
      <c r="I146" s="86">
        <v>25000</v>
      </c>
      <c r="J146" s="48">
        <v>41263</v>
      </c>
      <c r="K146" s="48">
        <v>41284</v>
      </c>
      <c r="L146" s="39">
        <v>4</v>
      </c>
      <c r="M146" s="86" t="s">
        <v>360</v>
      </c>
      <c r="N146" s="86" t="s">
        <v>360</v>
      </c>
      <c r="O146" s="86" t="s">
        <v>360</v>
      </c>
      <c r="P146" s="86" t="s">
        <v>360</v>
      </c>
      <c r="Q146" s="11">
        <v>54.4</v>
      </c>
      <c r="R146" s="11">
        <v>281.3</v>
      </c>
      <c r="S146" s="116" t="s">
        <v>420</v>
      </c>
      <c r="T146" s="87" t="s">
        <v>446</v>
      </c>
      <c r="U146" s="88">
        <v>12.1</v>
      </c>
      <c r="V146" s="88">
        <v>13.8</v>
      </c>
      <c r="W146" s="88">
        <v>37.700000000000003</v>
      </c>
      <c r="X146" s="88">
        <v>54.2</v>
      </c>
      <c r="Y146" s="89">
        <v>9824</v>
      </c>
      <c r="Z146" s="88">
        <v>1.93</v>
      </c>
      <c r="AA146" s="88">
        <v>2.56</v>
      </c>
      <c r="AB146" s="88">
        <v>27.9</v>
      </c>
      <c r="AC146" s="89">
        <v>18473</v>
      </c>
    </row>
    <row r="147" spans="1:29" x14ac:dyDescent="0.55000000000000004">
      <c r="A147" s="85">
        <v>21910270401</v>
      </c>
      <c r="B147" s="86" t="s">
        <v>181</v>
      </c>
      <c r="C147" s="87">
        <v>62501</v>
      </c>
      <c r="D147" s="86" t="s">
        <v>306</v>
      </c>
      <c r="E147" s="85">
        <v>571</v>
      </c>
      <c r="F147" s="86" t="s">
        <v>295</v>
      </c>
      <c r="G147" s="86" t="s">
        <v>300</v>
      </c>
      <c r="H147" s="86" t="s">
        <v>307</v>
      </c>
      <c r="I147" s="86">
        <v>25000</v>
      </c>
      <c r="J147" s="48">
        <v>41233</v>
      </c>
      <c r="K147" s="48">
        <v>41254</v>
      </c>
      <c r="L147" s="39">
        <v>3</v>
      </c>
      <c r="M147" s="86" t="s">
        <v>360</v>
      </c>
      <c r="N147" s="86" t="s">
        <v>360</v>
      </c>
      <c r="O147" s="86" t="s">
        <v>360</v>
      </c>
      <c r="P147" s="86" t="s">
        <v>360</v>
      </c>
      <c r="Q147" s="11">
        <v>40.5</v>
      </c>
      <c r="R147" s="11">
        <v>250.5</v>
      </c>
      <c r="S147" s="116" t="s">
        <v>419</v>
      </c>
      <c r="T147" s="87" t="s">
        <v>7</v>
      </c>
      <c r="U147" s="88">
        <v>13.9</v>
      </c>
      <c r="V147" s="88">
        <v>14</v>
      </c>
      <c r="W147" s="88">
        <v>33</v>
      </c>
      <c r="X147" s="88">
        <v>54.5</v>
      </c>
      <c r="Y147" s="89">
        <v>10118</v>
      </c>
      <c r="Z147" s="88">
        <v>3.39</v>
      </c>
      <c r="AA147" s="88">
        <v>1.41</v>
      </c>
      <c r="AB147" s="88">
        <v>52.9</v>
      </c>
      <c r="AC147" s="89">
        <v>27684</v>
      </c>
    </row>
    <row r="148" spans="1:29" x14ac:dyDescent="0.55000000000000004">
      <c r="A148" s="85">
        <v>21910270301</v>
      </c>
      <c r="B148" s="86" t="s">
        <v>182</v>
      </c>
      <c r="C148" s="87">
        <v>63601</v>
      </c>
      <c r="D148" s="86" t="s">
        <v>306</v>
      </c>
      <c r="E148" s="85">
        <v>568</v>
      </c>
      <c r="F148" s="86" t="s">
        <v>295</v>
      </c>
      <c r="G148" s="86" t="s">
        <v>300</v>
      </c>
      <c r="H148" s="86" t="s">
        <v>307</v>
      </c>
      <c r="I148" s="86">
        <v>25000</v>
      </c>
      <c r="J148" s="48">
        <v>41233</v>
      </c>
      <c r="K148" s="48">
        <v>41254</v>
      </c>
      <c r="L148" s="39">
        <v>3</v>
      </c>
      <c r="M148" s="86" t="s">
        <v>360</v>
      </c>
      <c r="N148" s="86" t="s">
        <v>360</v>
      </c>
      <c r="O148" s="86" t="s">
        <v>360</v>
      </c>
      <c r="P148" s="86" t="s">
        <v>360</v>
      </c>
      <c r="Q148" s="11">
        <v>44.3</v>
      </c>
      <c r="R148" s="11">
        <v>246.3</v>
      </c>
      <c r="S148" s="116" t="s">
        <v>419</v>
      </c>
      <c r="T148" s="87" t="s">
        <v>207</v>
      </c>
      <c r="U148" s="88">
        <v>12.4</v>
      </c>
      <c r="V148" s="88">
        <v>10.3</v>
      </c>
      <c r="W148" s="88">
        <v>32.200000000000003</v>
      </c>
      <c r="X148" s="88">
        <v>53</v>
      </c>
      <c r="Y148" s="89">
        <v>11443</v>
      </c>
      <c r="Z148" s="88">
        <v>2.0499999999999998</v>
      </c>
      <c r="AA148" s="88">
        <v>0.79</v>
      </c>
      <c r="AB148" s="88">
        <v>55.4</v>
      </c>
      <c r="AC148" s="89">
        <v>25433</v>
      </c>
    </row>
    <row r="149" spans="1:29" x14ac:dyDescent="0.55000000000000004">
      <c r="A149" s="85">
        <v>21910269401</v>
      </c>
      <c r="B149" s="86" t="s">
        <v>82</v>
      </c>
      <c r="C149" s="87">
        <v>64601</v>
      </c>
      <c r="D149" s="86" t="s">
        <v>306</v>
      </c>
      <c r="E149" s="85">
        <v>576</v>
      </c>
      <c r="F149" s="86" t="s">
        <v>296</v>
      </c>
      <c r="G149" s="86" t="s">
        <v>300</v>
      </c>
      <c r="H149" s="86" t="s">
        <v>307</v>
      </c>
      <c r="I149" s="86">
        <v>25000</v>
      </c>
      <c r="J149" s="48">
        <v>41234</v>
      </c>
      <c r="K149" s="48">
        <v>41255</v>
      </c>
      <c r="L149" s="39">
        <v>3</v>
      </c>
      <c r="M149" s="86" t="s">
        <v>360</v>
      </c>
      <c r="N149" s="86" t="s">
        <v>360</v>
      </c>
      <c r="O149" s="86" t="s">
        <v>360</v>
      </c>
      <c r="P149" s="86" t="s">
        <v>360</v>
      </c>
      <c r="Q149" s="11">
        <v>45.3</v>
      </c>
      <c r="R149" s="11">
        <v>254</v>
      </c>
      <c r="S149" s="116" t="s">
        <v>419</v>
      </c>
      <c r="T149" s="87" t="s">
        <v>135</v>
      </c>
      <c r="U149" s="88">
        <v>12.7</v>
      </c>
      <c r="V149" s="88">
        <v>9.24</v>
      </c>
      <c r="W149" s="88">
        <v>27.7</v>
      </c>
      <c r="X149" s="88">
        <v>51.8</v>
      </c>
      <c r="Y149" s="89">
        <v>5996</v>
      </c>
      <c r="Z149" s="88">
        <v>4.1399999999999997</v>
      </c>
      <c r="AA149" s="88">
        <v>0.61</v>
      </c>
      <c r="AB149" s="88">
        <v>70.3</v>
      </c>
      <c r="AC149" s="89">
        <v>23252</v>
      </c>
    </row>
    <row r="150" spans="1:29" x14ac:dyDescent="0.55000000000000004">
      <c r="A150" s="85">
        <v>21910270601</v>
      </c>
      <c r="B150" s="86" t="s">
        <v>184</v>
      </c>
      <c r="C150" s="87">
        <v>65401</v>
      </c>
      <c r="D150" s="86" t="s">
        <v>306</v>
      </c>
      <c r="E150" s="85">
        <v>575</v>
      </c>
      <c r="F150" s="86" t="s">
        <v>295</v>
      </c>
      <c r="G150" s="86" t="s">
        <v>300</v>
      </c>
      <c r="H150" s="86" t="s">
        <v>307</v>
      </c>
      <c r="I150" s="86">
        <v>25000</v>
      </c>
      <c r="J150" s="48">
        <v>41233</v>
      </c>
      <c r="K150" s="48">
        <v>41254</v>
      </c>
      <c r="L150" s="39">
        <v>3</v>
      </c>
      <c r="M150" s="86" t="s">
        <v>360</v>
      </c>
      <c r="N150" s="86" t="s">
        <v>360</v>
      </c>
      <c r="O150" s="86" t="s">
        <v>360</v>
      </c>
      <c r="P150" s="86" t="s">
        <v>360</v>
      </c>
      <c r="Q150" s="11">
        <v>51.5</v>
      </c>
      <c r="R150" s="11">
        <v>301.39999999999998</v>
      </c>
      <c r="S150" s="116" t="s">
        <v>419</v>
      </c>
      <c r="T150" s="87" t="s">
        <v>209</v>
      </c>
      <c r="U150" s="88">
        <v>10.199999999999999</v>
      </c>
      <c r="V150" s="88">
        <v>12.1</v>
      </c>
      <c r="W150" s="88">
        <v>32.4</v>
      </c>
      <c r="X150" s="88">
        <v>47.7</v>
      </c>
      <c r="Y150" s="89">
        <v>11428</v>
      </c>
      <c r="Z150" s="88">
        <v>2.39</v>
      </c>
      <c r="AA150" s="88">
        <v>0.85</v>
      </c>
      <c r="AB150" s="88">
        <v>57.9</v>
      </c>
      <c r="AC150" s="89">
        <v>32248</v>
      </c>
    </row>
    <row r="151" spans="1:29" x14ac:dyDescent="0.55000000000000004">
      <c r="A151" s="85">
        <v>21910269301</v>
      </c>
      <c r="B151" s="86" t="s">
        <v>186</v>
      </c>
      <c r="C151" s="87">
        <v>67201</v>
      </c>
      <c r="D151" s="86" t="s">
        <v>306</v>
      </c>
      <c r="E151" s="85">
        <v>568</v>
      </c>
      <c r="F151" s="86" t="s">
        <v>296</v>
      </c>
      <c r="G151" s="86" t="s">
        <v>300</v>
      </c>
      <c r="H151" s="86" t="s">
        <v>307</v>
      </c>
      <c r="I151" s="86">
        <v>25000</v>
      </c>
      <c r="J151" s="48">
        <v>41233</v>
      </c>
      <c r="K151" s="48">
        <v>41254</v>
      </c>
      <c r="L151" s="39">
        <v>3</v>
      </c>
      <c r="M151" s="86" t="s">
        <v>360</v>
      </c>
      <c r="N151" s="86" t="s">
        <v>360</v>
      </c>
      <c r="O151" s="86" t="s">
        <v>360</v>
      </c>
      <c r="P151" s="86" t="s">
        <v>360</v>
      </c>
      <c r="Q151" s="11">
        <v>43.7</v>
      </c>
      <c r="R151" s="11">
        <v>240.6</v>
      </c>
      <c r="S151" s="116" t="s">
        <v>419</v>
      </c>
      <c r="T151" s="87" t="s">
        <v>21</v>
      </c>
      <c r="U151" s="88">
        <v>11.3</v>
      </c>
      <c r="V151" s="88">
        <v>9.36</v>
      </c>
      <c r="W151" s="88">
        <v>29.2</v>
      </c>
      <c r="X151" s="88">
        <v>51.9</v>
      </c>
      <c r="Y151" s="89">
        <v>11616</v>
      </c>
      <c r="Z151" s="88">
        <v>1.51</v>
      </c>
      <c r="AA151" s="88">
        <v>0.72</v>
      </c>
      <c r="AB151" s="88">
        <v>38.1</v>
      </c>
      <c r="AC151" s="89">
        <v>31687</v>
      </c>
    </row>
    <row r="152" spans="1:29" x14ac:dyDescent="0.55000000000000004">
      <c r="A152" s="85">
        <v>21910270701</v>
      </c>
      <c r="B152" s="86" t="s">
        <v>188</v>
      </c>
      <c r="C152" s="87">
        <v>68101</v>
      </c>
      <c r="D152" s="86" t="s">
        <v>306</v>
      </c>
      <c r="E152" s="85">
        <v>582</v>
      </c>
      <c r="F152" s="86" t="s">
        <v>295</v>
      </c>
      <c r="G152" s="86" t="s">
        <v>300</v>
      </c>
      <c r="H152" s="86" t="s">
        <v>307</v>
      </c>
      <c r="I152" s="86">
        <v>25000</v>
      </c>
      <c r="J152" s="48">
        <v>41233</v>
      </c>
      <c r="K152" s="48">
        <v>41254</v>
      </c>
      <c r="L152" s="39">
        <v>3</v>
      </c>
      <c r="M152" s="86" t="s">
        <v>360</v>
      </c>
      <c r="N152" s="86" t="s">
        <v>360</v>
      </c>
      <c r="O152" s="86" t="s">
        <v>360</v>
      </c>
      <c r="P152" s="86" t="s">
        <v>360</v>
      </c>
      <c r="Q152" s="11">
        <v>50.4</v>
      </c>
      <c r="R152" s="11">
        <v>355.9</v>
      </c>
      <c r="S152" s="116" t="s">
        <v>419</v>
      </c>
      <c r="T152" s="87" t="s">
        <v>132</v>
      </c>
      <c r="U152" s="88">
        <v>12.4</v>
      </c>
      <c r="V152" s="88">
        <v>5.89</v>
      </c>
      <c r="W152" s="88">
        <v>27.3</v>
      </c>
      <c r="X152" s="88">
        <v>41.9</v>
      </c>
      <c r="Y152" s="89">
        <v>10792</v>
      </c>
      <c r="Z152" s="88">
        <v>1.2</v>
      </c>
      <c r="AA152" s="88">
        <v>0.55000000000000004</v>
      </c>
      <c r="AB152" s="88">
        <v>41.5</v>
      </c>
      <c r="AC152" s="89">
        <v>26841</v>
      </c>
    </row>
    <row r="153" spans="1:29" x14ac:dyDescent="0.55000000000000004">
      <c r="A153" s="85">
        <v>21910269201</v>
      </c>
      <c r="B153" s="86" t="s">
        <v>74</v>
      </c>
      <c r="C153" s="87">
        <v>68301</v>
      </c>
      <c r="D153" s="86" t="s">
        <v>306</v>
      </c>
      <c r="E153" s="85">
        <v>342</v>
      </c>
      <c r="F153" s="86" t="s">
        <v>296</v>
      </c>
      <c r="G153" s="86" t="s">
        <v>300</v>
      </c>
      <c r="H153" s="86" t="s">
        <v>307</v>
      </c>
      <c r="I153" s="86">
        <v>25000</v>
      </c>
      <c r="J153" s="48">
        <v>41206</v>
      </c>
      <c r="K153" s="48">
        <v>41227</v>
      </c>
      <c r="L153" s="39">
        <v>2</v>
      </c>
      <c r="M153" s="86" t="s">
        <v>360</v>
      </c>
      <c r="N153" s="86" t="s">
        <v>360</v>
      </c>
      <c r="O153" s="86" t="s">
        <v>360</v>
      </c>
      <c r="P153" s="86" t="s">
        <v>360</v>
      </c>
      <c r="Q153" s="11">
        <v>53.7</v>
      </c>
      <c r="R153" s="11">
        <v>303.3</v>
      </c>
      <c r="S153" s="116" t="s">
        <v>418</v>
      </c>
      <c r="T153" s="87" t="s">
        <v>436</v>
      </c>
      <c r="U153" s="88">
        <v>14.4</v>
      </c>
      <c r="V153" s="88">
        <v>5.91</v>
      </c>
      <c r="W153" s="88">
        <v>33.700000000000003</v>
      </c>
      <c r="X153" s="88">
        <v>41.9</v>
      </c>
      <c r="Y153" s="89">
        <v>11946</v>
      </c>
      <c r="Z153" s="88">
        <v>3.01</v>
      </c>
      <c r="AA153" s="88">
        <v>1.0900000000000001</v>
      </c>
      <c r="AB153" s="88">
        <v>40</v>
      </c>
      <c r="AC153" s="89">
        <v>40815</v>
      </c>
    </row>
    <row r="154" spans="1:29" x14ac:dyDescent="0.55000000000000004">
      <c r="A154" s="85">
        <v>21910269001</v>
      </c>
      <c r="B154" s="86" t="s">
        <v>95</v>
      </c>
      <c r="C154" s="87">
        <v>69001</v>
      </c>
      <c r="D154" s="86" t="s">
        <v>306</v>
      </c>
      <c r="E154" s="85">
        <v>89</v>
      </c>
      <c r="F154" s="86" t="s">
        <v>296</v>
      </c>
      <c r="G154" s="86" t="s">
        <v>300</v>
      </c>
      <c r="H154" s="86" t="s">
        <v>307</v>
      </c>
      <c r="I154" s="86">
        <v>25000</v>
      </c>
      <c r="J154" s="48">
        <v>41178</v>
      </c>
      <c r="K154" s="48">
        <v>41199</v>
      </c>
      <c r="L154" s="39">
        <v>1</v>
      </c>
      <c r="M154" s="86">
        <v>0</v>
      </c>
      <c r="N154" s="86">
        <v>14</v>
      </c>
      <c r="O154" s="86">
        <v>0</v>
      </c>
      <c r="P154" s="86">
        <v>8</v>
      </c>
      <c r="Q154" s="11">
        <v>52.2</v>
      </c>
      <c r="R154" s="11">
        <v>204.3</v>
      </c>
      <c r="S154" s="116" t="s">
        <v>417</v>
      </c>
      <c r="T154" s="87" t="s">
        <v>475</v>
      </c>
      <c r="U154" s="88">
        <v>9.69</v>
      </c>
      <c r="V154" s="88">
        <v>10.4</v>
      </c>
      <c r="W154" s="88">
        <v>30.6</v>
      </c>
      <c r="X154" s="88">
        <v>50.2</v>
      </c>
      <c r="Y154" s="89">
        <v>10019</v>
      </c>
      <c r="Z154" s="88">
        <v>1.45</v>
      </c>
      <c r="AA154" s="88">
        <v>0.9</v>
      </c>
      <c r="AB154" s="88">
        <v>44</v>
      </c>
      <c r="AC154" s="89">
        <v>22224</v>
      </c>
    </row>
    <row r="155" spans="1:29" x14ac:dyDescent="0.55000000000000004">
      <c r="A155" s="85">
        <v>21910269901</v>
      </c>
      <c r="B155" s="86" t="s">
        <v>213</v>
      </c>
      <c r="C155" s="87">
        <v>69901</v>
      </c>
      <c r="D155" s="86" t="s">
        <v>306</v>
      </c>
      <c r="E155" s="85">
        <v>94</v>
      </c>
      <c r="F155" s="86" t="s">
        <v>295</v>
      </c>
      <c r="G155" s="86" t="s">
        <v>300</v>
      </c>
      <c r="H155" s="86" t="s">
        <v>307</v>
      </c>
      <c r="I155" s="86">
        <v>25000</v>
      </c>
      <c r="J155" s="48">
        <v>41176</v>
      </c>
      <c r="K155" s="48">
        <v>41197</v>
      </c>
      <c r="L155" s="39">
        <v>1</v>
      </c>
      <c r="M155" s="86">
        <v>0</v>
      </c>
      <c r="N155" s="86">
        <v>16</v>
      </c>
      <c r="O155" s="86">
        <v>0</v>
      </c>
      <c r="P155" s="86">
        <v>10</v>
      </c>
      <c r="Q155" s="11">
        <v>46.3</v>
      </c>
      <c r="R155" s="11">
        <v>275.3</v>
      </c>
      <c r="S155" s="116" t="s">
        <v>417</v>
      </c>
      <c r="T155" s="87" t="s">
        <v>476</v>
      </c>
      <c r="U155" s="88">
        <v>8.73</v>
      </c>
      <c r="V155" s="88">
        <v>17.7</v>
      </c>
      <c r="W155" s="88">
        <v>25</v>
      </c>
      <c r="X155" s="88">
        <v>57.6</v>
      </c>
      <c r="Y155" s="89">
        <v>17260</v>
      </c>
      <c r="Z155" s="88">
        <v>2.46</v>
      </c>
      <c r="AA155" s="88">
        <v>2.4300000000000002</v>
      </c>
      <c r="AB155" s="88">
        <v>37.200000000000003</v>
      </c>
      <c r="AC155" s="89">
        <v>28603</v>
      </c>
    </row>
    <row r="156" spans="1:29" x14ac:dyDescent="0.55000000000000004">
      <c r="A156" s="85">
        <v>21910268901</v>
      </c>
      <c r="B156" s="86" t="s">
        <v>14</v>
      </c>
      <c r="C156" s="87">
        <v>72101</v>
      </c>
      <c r="D156" s="86" t="s">
        <v>306</v>
      </c>
      <c r="E156" s="85">
        <v>572</v>
      </c>
      <c r="F156" s="86" t="s">
        <v>296</v>
      </c>
      <c r="G156" s="86" t="s">
        <v>300</v>
      </c>
      <c r="H156" s="86" t="s">
        <v>307</v>
      </c>
      <c r="I156" s="86">
        <v>25000</v>
      </c>
      <c r="J156" s="48">
        <v>41232</v>
      </c>
      <c r="K156" s="48">
        <v>41253</v>
      </c>
      <c r="L156" s="39">
        <v>3</v>
      </c>
      <c r="M156" s="86" t="s">
        <v>360</v>
      </c>
      <c r="N156" s="86" t="s">
        <v>360</v>
      </c>
      <c r="O156" s="86" t="s">
        <v>360</v>
      </c>
      <c r="P156" s="86" t="s">
        <v>360</v>
      </c>
      <c r="Q156" s="11">
        <v>47.5</v>
      </c>
      <c r="R156" s="11">
        <v>157.19999999999999</v>
      </c>
      <c r="S156" s="116" t="s">
        <v>419</v>
      </c>
      <c r="T156" s="87" t="s">
        <v>3</v>
      </c>
      <c r="U156" s="88">
        <v>13.5</v>
      </c>
      <c r="V156" s="88">
        <v>4.45</v>
      </c>
      <c r="W156" s="88">
        <v>33.799999999999997</v>
      </c>
      <c r="X156" s="88">
        <v>40.799999999999997</v>
      </c>
      <c r="Y156" s="89">
        <v>7284</v>
      </c>
      <c r="Z156" s="88">
        <v>4.45</v>
      </c>
      <c r="AA156" s="88">
        <v>0.95</v>
      </c>
      <c r="AB156" s="88">
        <v>57.5</v>
      </c>
      <c r="AC156" s="89">
        <v>27139</v>
      </c>
    </row>
    <row r="157" spans="1:29" x14ac:dyDescent="0.55000000000000004">
      <c r="A157" s="85">
        <v>21910269601</v>
      </c>
      <c r="B157" s="86" t="s">
        <v>61</v>
      </c>
      <c r="C157" s="87">
        <v>73401</v>
      </c>
      <c r="D157" s="86" t="s">
        <v>306</v>
      </c>
      <c r="E157" s="85">
        <v>801</v>
      </c>
      <c r="F157" s="86" t="s">
        <v>296</v>
      </c>
      <c r="G157" s="86" t="s">
        <v>300</v>
      </c>
      <c r="H157" s="86" t="s">
        <v>307</v>
      </c>
      <c r="I157" s="86">
        <v>25000</v>
      </c>
      <c r="J157" s="48">
        <v>41263</v>
      </c>
      <c r="K157" s="48">
        <v>41284</v>
      </c>
      <c r="L157" s="39">
        <v>4</v>
      </c>
      <c r="M157" s="86" t="s">
        <v>360</v>
      </c>
      <c r="N157" s="86" t="s">
        <v>360</v>
      </c>
      <c r="O157" s="86" t="s">
        <v>360</v>
      </c>
      <c r="P157" s="86" t="s">
        <v>360</v>
      </c>
      <c r="Q157" s="11">
        <v>51.4</v>
      </c>
      <c r="R157" s="11">
        <v>184.2</v>
      </c>
      <c r="S157" s="116" t="s">
        <v>420</v>
      </c>
      <c r="T157" s="87" t="s">
        <v>447</v>
      </c>
      <c r="U157" s="88">
        <v>13.5</v>
      </c>
      <c r="V157" s="88">
        <v>11.1</v>
      </c>
      <c r="W157" s="88">
        <v>37.200000000000003</v>
      </c>
      <c r="X157" s="88">
        <v>53.1</v>
      </c>
      <c r="Y157" s="89">
        <v>11223</v>
      </c>
      <c r="Z157" s="88">
        <v>2.1</v>
      </c>
      <c r="AA157" s="88">
        <v>3.67</v>
      </c>
      <c r="AB157" s="88">
        <v>28.3</v>
      </c>
      <c r="AC157" s="89">
        <v>17574</v>
      </c>
    </row>
    <row r="158" spans="1:29" x14ac:dyDescent="0.55000000000000004">
      <c r="A158" s="85">
        <v>21910270101</v>
      </c>
      <c r="B158" s="86" t="s">
        <v>264</v>
      </c>
      <c r="C158" s="87">
        <v>73601</v>
      </c>
      <c r="D158" s="86" t="s">
        <v>306</v>
      </c>
      <c r="E158" s="85">
        <v>570</v>
      </c>
      <c r="F158" s="86" t="s">
        <v>295</v>
      </c>
      <c r="G158" s="86" t="s">
        <v>300</v>
      </c>
      <c r="H158" s="86" t="s">
        <v>307</v>
      </c>
      <c r="I158" s="86">
        <v>25000</v>
      </c>
      <c r="J158" s="48">
        <v>41232</v>
      </c>
      <c r="K158" s="48">
        <v>41253</v>
      </c>
      <c r="L158" s="39">
        <v>3</v>
      </c>
      <c r="M158" s="86" t="s">
        <v>360</v>
      </c>
      <c r="N158" s="86" t="s">
        <v>360</v>
      </c>
      <c r="O158" s="86" t="s">
        <v>360</v>
      </c>
      <c r="P158" s="86" t="s">
        <v>360</v>
      </c>
      <c r="Q158" s="9">
        <v>52.5</v>
      </c>
      <c r="R158" s="11">
        <v>220</v>
      </c>
      <c r="S158" s="116" t="s">
        <v>419</v>
      </c>
      <c r="T158" s="87" t="s">
        <v>110</v>
      </c>
      <c r="U158" s="88">
        <v>10</v>
      </c>
      <c r="V158" s="88">
        <v>5.37</v>
      </c>
      <c r="W158" s="88">
        <v>26.9</v>
      </c>
      <c r="X158" s="88">
        <v>37.1</v>
      </c>
      <c r="Y158" s="89">
        <v>11855</v>
      </c>
      <c r="Z158" s="88">
        <v>2.81</v>
      </c>
      <c r="AA158" s="88">
        <v>0.68</v>
      </c>
      <c r="AB158" s="88">
        <v>58.2</v>
      </c>
      <c r="AC158" s="89">
        <v>39834</v>
      </c>
    </row>
    <row r="159" spans="1:29" x14ac:dyDescent="0.55000000000000004">
      <c r="A159" s="85">
        <v>21910280501</v>
      </c>
      <c r="B159" s="86" t="s">
        <v>201</v>
      </c>
      <c r="C159" s="87">
        <v>80500</v>
      </c>
      <c r="D159" s="86" t="s">
        <v>306</v>
      </c>
      <c r="E159" s="85">
        <v>577</v>
      </c>
      <c r="F159" s="86" t="s">
        <v>295</v>
      </c>
      <c r="G159" s="86" t="s">
        <v>300</v>
      </c>
      <c r="H159" s="86" t="s">
        <v>307</v>
      </c>
      <c r="I159" s="86">
        <v>25000</v>
      </c>
      <c r="J159" s="48">
        <v>41234</v>
      </c>
      <c r="K159" s="48">
        <v>41255</v>
      </c>
      <c r="L159" s="39">
        <v>3</v>
      </c>
      <c r="M159" s="86" t="s">
        <v>360</v>
      </c>
      <c r="N159" s="86" t="s">
        <v>360</v>
      </c>
      <c r="O159" s="86" t="s">
        <v>360</v>
      </c>
      <c r="P159" s="86" t="s">
        <v>360</v>
      </c>
      <c r="Q159" s="11">
        <v>46.2</v>
      </c>
      <c r="R159" s="11">
        <v>260.5</v>
      </c>
      <c r="S159" s="116" t="s">
        <v>419</v>
      </c>
      <c r="T159" s="87" t="s">
        <v>494</v>
      </c>
      <c r="U159" s="88">
        <v>14</v>
      </c>
      <c r="V159" s="88">
        <v>41</v>
      </c>
      <c r="W159" s="88">
        <v>33.799999999999997</v>
      </c>
      <c r="X159" s="88">
        <v>45.7</v>
      </c>
      <c r="Y159" s="89">
        <v>10805</v>
      </c>
      <c r="Z159" s="88">
        <v>1.49</v>
      </c>
      <c r="AA159" s="88">
        <v>1.5</v>
      </c>
      <c r="AB159" s="88">
        <v>38.9</v>
      </c>
      <c r="AC159" s="89">
        <v>20026</v>
      </c>
    </row>
    <row r="160" spans="1:29" x14ac:dyDescent="0.55000000000000004">
      <c r="A160" s="85">
        <v>21910280601</v>
      </c>
      <c r="B160" s="86" t="s">
        <v>205</v>
      </c>
      <c r="C160" s="87">
        <v>80600</v>
      </c>
      <c r="D160" s="86" t="s">
        <v>306</v>
      </c>
      <c r="E160" s="85">
        <v>580</v>
      </c>
      <c r="F160" s="86" t="s">
        <v>295</v>
      </c>
      <c r="G160" s="86" t="s">
        <v>300</v>
      </c>
      <c r="H160" s="86" t="s">
        <v>307</v>
      </c>
      <c r="I160" s="86">
        <v>25000</v>
      </c>
      <c r="J160" s="48">
        <v>41235</v>
      </c>
      <c r="K160" s="48">
        <v>41256</v>
      </c>
      <c r="L160" s="39">
        <v>3</v>
      </c>
      <c r="M160" s="86" t="s">
        <v>360</v>
      </c>
      <c r="N160" s="86" t="s">
        <v>360</v>
      </c>
      <c r="O160" s="86" t="s">
        <v>360</v>
      </c>
      <c r="P160" s="86" t="s">
        <v>360</v>
      </c>
      <c r="Q160" s="11">
        <v>52.7</v>
      </c>
      <c r="R160" s="11">
        <v>298.10000000000002</v>
      </c>
      <c r="S160" s="116" t="s">
        <v>419</v>
      </c>
      <c r="T160" s="87" t="s">
        <v>495</v>
      </c>
      <c r="U160" s="88">
        <v>8.9700000000000006</v>
      </c>
      <c r="V160" s="88">
        <v>5.12</v>
      </c>
      <c r="W160" s="88">
        <v>28.4</v>
      </c>
      <c r="X160" s="88">
        <v>44.4</v>
      </c>
      <c r="Y160" s="89">
        <v>10594</v>
      </c>
      <c r="Z160" s="88">
        <v>1.27</v>
      </c>
      <c r="AA160" s="88">
        <v>0.32</v>
      </c>
      <c r="AB160" s="88">
        <v>68.400000000000006</v>
      </c>
      <c r="AC160" s="89">
        <v>22513</v>
      </c>
    </row>
    <row r="161" spans="1:30" s="94" customFormat="1" x14ac:dyDescent="0.55000000000000004">
      <c r="A161" s="85">
        <v>21910270501</v>
      </c>
      <c r="B161" s="86" t="s">
        <v>101</v>
      </c>
      <c r="C161" s="87">
        <v>81001</v>
      </c>
      <c r="D161" s="86" t="s">
        <v>306</v>
      </c>
      <c r="E161" s="85">
        <v>573</v>
      </c>
      <c r="F161" s="86" t="s">
        <v>295</v>
      </c>
      <c r="G161" s="86" t="s">
        <v>300</v>
      </c>
      <c r="H161" s="86" t="s">
        <v>307</v>
      </c>
      <c r="I161" s="86">
        <v>25000</v>
      </c>
      <c r="J161" s="48">
        <v>41233</v>
      </c>
      <c r="K161" s="48">
        <v>41254</v>
      </c>
      <c r="L161" s="39">
        <v>3</v>
      </c>
      <c r="M161" s="86" t="s">
        <v>360</v>
      </c>
      <c r="N161" s="86" t="s">
        <v>360</v>
      </c>
      <c r="O161" s="86" t="s">
        <v>360</v>
      </c>
      <c r="P161" s="86" t="s">
        <v>360</v>
      </c>
      <c r="Q161" s="11">
        <v>44.3</v>
      </c>
      <c r="R161" s="11">
        <v>248.3</v>
      </c>
      <c r="S161" s="116" t="s">
        <v>419</v>
      </c>
      <c r="T161" s="87" t="s">
        <v>236</v>
      </c>
      <c r="U161" s="88">
        <v>13.5</v>
      </c>
      <c r="V161" s="88">
        <v>11.5</v>
      </c>
      <c r="W161" s="88">
        <v>30.2</v>
      </c>
      <c r="X161" s="88">
        <v>50.4</v>
      </c>
      <c r="Y161" s="89">
        <v>8127</v>
      </c>
      <c r="Z161" s="88">
        <v>2</v>
      </c>
      <c r="AA161" s="88">
        <v>0.8</v>
      </c>
      <c r="AB161" s="88">
        <v>56.8</v>
      </c>
      <c r="AC161" s="89">
        <v>16316</v>
      </c>
      <c r="AD161" s="87"/>
    </row>
    <row r="162" spans="1:30" s="94" customFormat="1" x14ac:dyDescent="0.55000000000000004">
      <c r="A162" s="85">
        <v>21910270201</v>
      </c>
      <c r="B162" s="86" t="s">
        <v>102</v>
      </c>
      <c r="C162" s="87">
        <v>81301</v>
      </c>
      <c r="D162" s="86" t="s">
        <v>306</v>
      </c>
      <c r="E162" s="85">
        <v>566</v>
      </c>
      <c r="F162" s="86" t="s">
        <v>295</v>
      </c>
      <c r="G162" s="86" t="s">
        <v>300</v>
      </c>
      <c r="H162" s="86" t="s">
        <v>307</v>
      </c>
      <c r="I162" s="86">
        <v>25000</v>
      </c>
      <c r="J162" s="48">
        <v>41233</v>
      </c>
      <c r="K162" s="48">
        <v>41254</v>
      </c>
      <c r="L162" s="39">
        <v>3</v>
      </c>
      <c r="M162" s="86" t="s">
        <v>360</v>
      </c>
      <c r="N162" s="86" t="s">
        <v>360</v>
      </c>
      <c r="O162" s="86" t="s">
        <v>360</v>
      </c>
      <c r="P162" s="86" t="s">
        <v>360</v>
      </c>
      <c r="Q162" s="11">
        <v>47.2</v>
      </c>
      <c r="R162" s="11">
        <v>354.2</v>
      </c>
      <c r="S162" s="116" t="s">
        <v>419</v>
      </c>
      <c r="T162" s="87" t="s">
        <v>237</v>
      </c>
      <c r="U162" s="88">
        <v>12.4</v>
      </c>
      <c r="V162" s="88">
        <v>10.3</v>
      </c>
      <c r="W162" s="88">
        <v>30.6</v>
      </c>
      <c r="X162" s="88">
        <v>45.3</v>
      </c>
      <c r="Y162" s="89">
        <v>11590</v>
      </c>
      <c r="Z162" s="88">
        <v>1.91</v>
      </c>
      <c r="AA162" s="88">
        <v>0.67</v>
      </c>
      <c r="AB162" s="88">
        <v>61.1</v>
      </c>
      <c r="AC162" s="89">
        <v>27896</v>
      </c>
      <c r="AD162" s="87"/>
    </row>
    <row r="163" spans="1:30" x14ac:dyDescent="0.55000000000000004">
      <c r="A163" s="85">
        <v>21910282201</v>
      </c>
      <c r="B163" s="86" t="s">
        <v>38</v>
      </c>
      <c r="C163" s="87">
        <v>82200</v>
      </c>
      <c r="D163" s="86" t="s">
        <v>306</v>
      </c>
      <c r="E163" s="85">
        <v>927</v>
      </c>
      <c r="F163" s="86" t="s">
        <v>296</v>
      </c>
      <c r="G163" s="86" t="s">
        <v>300</v>
      </c>
      <c r="H163" s="86" t="s">
        <v>307</v>
      </c>
      <c r="I163" s="86">
        <v>25000</v>
      </c>
      <c r="J163" s="48">
        <v>41288</v>
      </c>
      <c r="K163" s="48">
        <v>41309</v>
      </c>
      <c r="L163" s="39">
        <v>5</v>
      </c>
      <c r="M163" s="86" t="s">
        <v>360</v>
      </c>
      <c r="N163" s="86" t="s">
        <v>360</v>
      </c>
      <c r="O163" s="86" t="s">
        <v>360</v>
      </c>
      <c r="P163" s="86" t="s">
        <v>360</v>
      </c>
      <c r="Q163" s="11">
        <v>61.6</v>
      </c>
      <c r="R163" s="11">
        <v>324.10000000000002</v>
      </c>
      <c r="S163" s="116" t="s">
        <v>421</v>
      </c>
      <c r="T163" s="87" t="s">
        <v>62</v>
      </c>
      <c r="U163" s="88">
        <v>10.1</v>
      </c>
      <c r="V163" s="88">
        <v>7.17</v>
      </c>
      <c r="W163" s="88">
        <v>22.5</v>
      </c>
      <c r="X163" s="88">
        <v>26</v>
      </c>
      <c r="Y163" s="89">
        <v>10049</v>
      </c>
      <c r="Z163" s="88">
        <v>0.86</v>
      </c>
      <c r="AA163" s="88">
        <v>2.17</v>
      </c>
      <c r="AB163" s="88">
        <v>17.399999999999999</v>
      </c>
      <c r="AC163" s="89">
        <v>16323</v>
      </c>
    </row>
    <row r="164" spans="1:30" x14ac:dyDescent="0.55000000000000004">
      <c r="A164" s="85">
        <v>21910270801</v>
      </c>
      <c r="B164" s="86" t="s">
        <v>203</v>
      </c>
      <c r="C164" s="87">
        <v>82201</v>
      </c>
      <c r="D164" s="86" t="s">
        <v>306</v>
      </c>
      <c r="E164" s="85">
        <v>574</v>
      </c>
      <c r="F164" s="86" t="s">
        <v>295</v>
      </c>
      <c r="G164" s="86" t="s">
        <v>300</v>
      </c>
      <c r="H164" s="86" t="s">
        <v>307</v>
      </c>
      <c r="I164" s="86">
        <v>25000</v>
      </c>
      <c r="J164" s="48">
        <v>41234</v>
      </c>
      <c r="K164" s="48">
        <v>41255</v>
      </c>
      <c r="L164" s="39">
        <v>3</v>
      </c>
      <c r="M164" s="86" t="s">
        <v>360</v>
      </c>
      <c r="N164" s="86" t="s">
        <v>360</v>
      </c>
      <c r="O164" s="86" t="s">
        <v>360</v>
      </c>
      <c r="P164" s="86" t="s">
        <v>360</v>
      </c>
      <c r="Q164" s="15">
        <v>57.4</v>
      </c>
      <c r="R164" s="11">
        <v>321.39999999999998</v>
      </c>
      <c r="S164" s="116" t="s">
        <v>419</v>
      </c>
      <c r="T164" s="87" t="s">
        <v>496</v>
      </c>
      <c r="U164" s="88">
        <v>13.9</v>
      </c>
      <c r="V164" s="88">
        <v>31.1</v>
      </c>
      <c r="W164" s="88">
        <v>29.6</v>
      </c>
      <c r="X164" s="88">
        <v>38.200000000000003</v>
      </c>
      <c r="Y164" s="89">
        <v>10685</v>
      </c>
      <c r="Z164" s="88">
        <v>1.1000000000000001</v>
      </c>
      <c r="AA164" s="88">
        <v>1.1299999999999999</v>
      </c>
      <c r="AB164" s="88">
        <v>37.1</v>
      </c>
      <c r="AC164" s="89">
        <v>20303</v>
      </c>
    </row>
    <row r="165" spans="1:30" x14ac:dyDescent="0.55000000000000004">
      <c r="A165" s="16"/>
      <c r="C165" s="7"/>
      <c r="D165" s="16"/>
      <c r="E165" s="16"/>
      <c r="F165" s="7"/>
      <c r="G165" s="16"/>
      <c r="H165" s="16"/>
      <c r="I165" s="16"/>
      <c r="J165" s="7"/>
      <c r="K165" s="7"/>
      <c r="L165" s="16"/>
      <c r="M165" s="16"/>
      <c r="N165" s="16"/>
      <c r="O165" s="16"/>
      <c r="P165" s="16"/>
      <c r="R165" s="17"/>
      <c r="S165" s="17"/>
      <c r="T165" s="17"/>
      <c r="U165" s="7"/>
      <c r="V165" s="7"/>
      <c r="W165" s="16"/>
      <c r="X165" s="7"/>
      <c r="Z165" s="96"/>
      <c r="AA165" s="96"/>
      <c r="AB165" s="96"/>
    </row>
    <row r="166" spans="1:30" x14ac:dyDescent="0.55000000000000004">
      <c r="A166" s="53" t="s">
        <v>310</v>
      </c>
      <c r="C166" s="7"/>
      <c r="D166" s="16"/>
      <c r="E166" s="16"/>
      <c r="F166" s="7"/>
      <c r="G166" s="16"/>
      <c r="H166" s="16"/>
      <c r="I166" s="16"/>
      <c r="J166" s="7"/>
      <c r="K166" s="7"/>
      <c r="L166" s="16"/>
      <c r="M166" s="16"/>
      <c r="N166" s="16"/>
      <c r="O166" s="16"/>
      <c r="P166" s="16"/>
      <c r="R166" s="17"/>
      <c r="S166" s="17"/>
      <c r="T166" s="17"/>
      <c r="U166" s="7"/>
      <c r="V166" s="7"/>
      <c r="W166" s="16"/>
      <c r="X166" s="7"/>
      <c r="Z166" s="96"/>
      <c r="AA166" s="96"/>
      <c r="AB166" s="96"/>
    </row>
    <row r="167" spans="1:30" ht="16.5" x14ac:dyDescent="0.55000000000000004">
      <c r="A167" s="112" t="s">
        <v>358</v>
      </c>
      <c r="R167" s="17"/>
      <c r="Z167" s="96"/>
      <c r="AA167" s="96"/>
      <c r="AB167" s="96"/>
    </row>
    <row r="168" spans="1:30" ht="16.5" x14ac:dyDescent="0.55000000000000004">
      <c r="A168" s="112" t="s">
        <v>400</v>
      </c>
      <c r="R168" s="17"/>
      <c r="Z168" s="96"/>
      <c r="AA168" s="96"/>
      <c r="AB168" s="96"/>
    </row>
    <row r="169" spans="1:30" ht="16.5" x14ac:dyDescent="0.55000000000000004">
      <c r="A169" s="112" t="s">
        <v>359</v>
      </c>
      <c r="C169" s="7"/>
      <c r="D169" s="16"/>
      <c r="E169" s="16"/>
      <c r="F169" s="7"/>
      <c r="G169" s="16"/>
      <c r="H169" s="16"/>
      <c r="I169" s="16"/>
      <c r="J169" s="7"/>
      <c r="K169" s="7"/>
      <c r="L169" s="16"/>
      <c r="M169" s="16"/>
      <c r="N169" s="16"/>
      <c r="O169" s="16"/>
      <c r="P169" s="16"/>
      <c r="R169" s="17"/>
      <c r="S169" s="17"/>
      <c r="T169" s="17"/>
      <c r="U169" s="7"/>
      <c r="V169" s="7"/>
      <c r="W169" s="16"/>
      <c r="X169" s="7"/>
      <c r="Z169" s="96"/>
      <c r="AA169" s="96"/>
      <c r="AB169" s="96"/>
    </row>
    <row r="170" spans="1:30" ht="16.5" x14ac:dyDescent="0.55000000000000004">
      <c r="A170" s="109" t="s">
        <v>398</v>
      </c>
      <c r="R170" s="17"/>
      <c r="Z170" s="96"/>
      <c r="AA170" s="96"/>
      <c r="AB170" s="96"/>
    </row>
    <row r="171" spans="1:30" x14ac:dyDescent="0.55000000000000004">
      <c r="A171" s="108" t="s">
        <v>381</v>
      </c>
      <c r="R171" s="17"/>
      <c r="Z171" s="96"/>
      <c r="AA171" s="96"/>
      <c r="AB171" s="96"/>
    </row>
    <row r="172" spans="1:30" x14ac:dyDescent="0.55000000000000004">
      <c r="R172" s="17"/>
      <c r="Z172" s="96"/>
      <c r="AA172" s="96"/>
      <c r="AB172" s="96"/>
    </row>
    <row r="173" spans="1:30" x14ac:dyDescent="0.55000000000000004">
      <c r="R173" s="17"/>
      <c r="Z173" s="96"/>
      <c r="AA173" s="96"/>
      <c r="AB173" s="96"/>
    </row>
    <row r="174" spans="1:30" x14ac:dyDescent="0.55000000000000004">
      <c r="R174" s="17"/>
      <c r="Z174" s="96"/>
      <c r="AA174" s="96"/>
      <c r="AB174" s="96"/>
    </row>
    <row r="175" spans="1:30" x14ac:dyDescent="0.55000000000000004">
      <c r="R175" s="17"/>
      <c r="Z175" s="96"/>
      <c r="AA175" s="96"/>
      <c r="AB175" s="96"/>
    </row>
    <row r="176" spans="1:30" x14ac:dyDescent="0.55000000000000004">
      <c r="R176" s="17"/>
      <c r="Z176" s="96"/>
      <c r="AA176" s="96"/>
      <c r="AB176" s="96"/>
    </row>
    <row r="177" spans="18:28" x14ac:dyDescent="0.55000000000000004">
      <c r="R177" s="17"/>
      <c r="Z177" s="96"/>
      <c r="AA177" s="96"/>
      <c r="AB177" s="96"/>
    </row>
    <row r="178" spans="18:28" x14ac:dyDescent="0.55000000000000004">
      <c r="R178" s="17"/>
      <c r="Z178" s="96"/>
      <c r="AA178" s="96"/>
      <c r="AB178" s="96"/>
    </row>
    <row r="179" spans="18:28" x14ac:dyDescent="0.55000000000000004">
      <c r="R179" s="17"/>
      <c r="Z179" s="96"/>
      <c r="AA179" s="96"/>
      <c r="AB179" s="96"/>
    </row>
    <row r="180" spans="18:28" x14ac:dyDescent="0.55000000000000004">
      <c r="R180" s="17"/>
      <c r="Z180" s="96"/>
      <c r="AA180" s="96"/>
      <c r="AB180" s="96"/>
    </row>
    <row r="181" spans="18:28" x14ac:dyDescent="0.55000000000000004">
      <c r="R181" s="17"/>
      <c r="Z181" s="96"/>
      <c r="AA181" s="96"/>
      <c r="AB181" s="96"/>
    </row>
    <row r="182" spans="18:28" x14ac:dyDescent="0.55000000000000004">
      <c r="R182" s="17"/>
      <c r="Z182" s="96"/>
      <c r="AA182" s="96"/>
      <c r="AB182" s="96"/>
    </row>
    <row r="183" spans="18:28" x14ac:dyDescent="0.55000000000000004">
      <c r="R183" s="17"/>
      <c r="Z183" s="96"/>
      <c r="AA183" s="96"/>
      <c r="AB183" s="96"/>
    </row>
    <row r="184" spans="18:28" x14ac:dyDescent="0.55000000000000004">
      <c r="R184" s="17"/>
      <c r="Z184" s="96"/>
      <c r="AA184" s="96"/>
      <c r="AB184" s="96"/>
    </row>
    <row r="185" spans="18:28" x14ac:dyDescent="0.55000000000000004">
      <c r="R185" s="17"/>
      <c r="Z185" s="96"/>
      <c r="AA185" s="96"/>
      <c r="AB185" s="96"/>
    </row>
    <row r="186" spans="18:28" x14ac:dyDescent="0.55000000000000004">
      <c r="R186" s="17"/>
      <c r="Z186" s="96"/>
      <c r="AA186" s="96"/>
      <c r="AB186" s="96"/>
    </row>
    <row r="187" spans="18:28" x14ac:dyDescent="0.55000000000000004">
      <c r="R187" s="17"/>
      <c r="Z187" s="96"/>
      <c r="AA187" s="96"/>
      <c r="AB187" s="96"/>
    </row>
    <row r="188" spans="18:28" x14ac:dyDescent="0.55000000000000004">
      <c r="R188" s="17"/>
      <c r="Z188" s="96"/>
      <c r="AA188" s="96"/>
      <c r="AB188" s="96"/>
    </row>
    <row r="189" spans="18:28" x14ac:dyDescent="0.55000000000000004">
      <c r="R189" s="17"/>
      <c r="Z189" s="96"/>
      <c r="AA189" s="96"/>
      <c r="AB189" s="96"/>
    </row>
    <row r="190" spans="18:28" x14ac:dyDescent="0.55000000000000004">
      <c r="R190" s="17"/>
      <c r="Z190" s="96"/>
      <c r="AA190" s="96"/>
      <c r="AB190" s="96"/>
    </row>
    <row r="191" spans="18:28" x14ac:dyDescent="0.55000000000000004">
      <c r="R191" s="17"/>
      <c r="Z191" s="96"/>
      <c r="AA191" s="96"/>
      <c r="AB191" s="96"/>
    </row>
    <row r="192" spans="18:28" x14ac:dyDescent="0.55000000000000004">
      <c r="R192" s="17"/>
      <c r="Z192" s="96"/>
      <c r="AA192" s="96"/>
      <c r="AB192" s="96"/>
    </row>
    <row r="193" spans="18:28" x14ac:dyDescent="0.55000000000000004">
      <c r="R193" s="17"/>
      <c r="Z193" s="96"/>
      <c r="AA193" s="96"/>
      <c r="AB193" s="96"/>
    </row>
    <row r="194" spans="18:28" x14ac:dyDescent="0.55000000000000004">
      <c r="R194" s="17"/>
      <c r="Z194" s="96"/>
      <c r="AA194" s="96"/>
      <c r="AB194" s="96"/>
    </row>
    <row r="195" spans="18:28" x14ac:dyDescent="0.55000000000000004">
      <c r="R195" s="17"/>
      <c r="Z195" s="96"/>
      <c r="AA195" s="96"/>
      <c r="AB195" s="96"/>
    </row>
    <row r="196" spans="18:28" x14ac:dyDescent="0.55000000000000004">
      <c r="R196" s="17"/>
      <c r="Z196" s="96"/>
      <c r="AA196" s="96"/>
      <c r="AB196" s="96"/>
    </row>
    <row r="197" spans="18:28" x14ac:dyDescent="0.55000000000000004">
      <c r="R197" s="17"/>
      <c r="Z197" s="96"/>
      <c r="AA197" s="96"/>
      <c r="AB197" s="96"/>
    </row>
    <row r="198" spans="18:28" x14ac:dyDescent="0.55000000000000004">
      <c r="R198" s="17"/>
      <c r="Z198" s="96"/>
      <c r="AA198" s="96"/>
      <c r="AB198" s="96"/>
    </row>
    <row r="199" spans="18:28" x14ac:dyDescent="0.55000000000000004">
      <c r="R199" s="17"/>
      <c r="Z199" s="96"/>
      <c r="AA199" s="96"/>
      <c r="AB199" s="96"/>
    </row>
    <row r="200" spans="18:28" x14ac:dyDescent="0.55000000000000004">
      <c r="R200" s="17"/>
      <c r="Z200" s="96"/>
      <c r="AA200" s="96"/>
      <c r="AB200" s="96"/>
    </row>
    <row r="201" spans="18:28" x14ac:dyDescent="0.55000000000000004">
      <c r="R201" s="17"/>
      <c r="Z201" s="96"/>
      <c r="AA201" s="96"/>
      <c r="AB201" s="96"/>
    </row>
    <row r="202" spans="18:28" x14ac:dyDescent="0.55000000000000004">
      <c r="R202" s="17"/>
      <c r="Z202" s="96"/>
      <c r="AA202" s="96"/>
      <c r="AB202" s="96"/>
    </row>
    <row r="203" spans="18:28" x14ac:dyDescent="0.55000000000000004">
      <c r="R203" s="17"/>
      <c r="Z203" s="96"/>
      <c r="AA203" s="96"/>
      <c r="AB203" s="96"/>
    </row>
    <row r="204" spans="18:28" x14ac:dyDescent="0.55000000000000004">
      <c r="R204" s="17"/>
      <c r="Z204" s="96"/>
      <c r="AA204" s="96"/>
      <c r="AB204" s="96"/>
    </row>
    <row r="205" spans="18:28" x14ac:dyDescent="0.55000000000000004">
      <c r="R205" s="17"/>
      <c r="Z205" s="96"/>
      <c r="AA205" s="96"/>
      <c r="AB205" s="96"/>
    </row>
    <row r="206" spans="18:28" x14ac:dyDescent="0.55000000000000004">
      <c r="R206" s="17"/>
      <c r="Z206" s="96"/>
      <c r="AA206" s="96"/>
      <c r="AB206" s="96"/>
    </row>
    <row r="207" spans="18:28" x14ac:dyDescent="0.55000000000000004">
      <c r="R207" s="17"/>
      <c r="Z207" s="96"/>
      <c r="AA207" s="96"/>
      <c r="AB207" s="96"/>
    </row>
    <row r="208" spans="18:28" x14ac:dyDescent="0.55000000000000004">
      <c r="R208" s="17"/>
      <c r="Z208" s="96"/>
      <c r="AA208" s="96"/>
      <c r="AB208" s="96"/>
    </row>
    <row r="209" spans="18:28" x14ac:dyDescent="0.55000000000000004">
      <c r="R209" s="17"/>
      <c r="Z209" s="96"/>
      <c r="AA209" s="96"/>
      <c r="AB209" s="96"/>
    </row>
    <row r="210" spans="18:28" x14ac:dyDescent="0.55000000000000004">
      <c r="R210" s="17"/>
      <c r="Z210" s="96"/>
      <c r="AA210" s="96"/>
      <c r="AB210" s="96"/>
    </row>
    <row r="211" spans="18:28" x14ac:dyDescent="0.55000000000000004">
      <c r="R211" s="17"/>
      <c r="Z211" s="96"/>
      <c r="AA211" s="96"/>
      <c r="AB211" s="96"/>
    </row>
    <row r="212" spans="18:28" x14ac:dyDescent="0.55000000000000004">
      <c r="R212" s="17"/>
      <c r="Z212" s="96"/>
      <c r="AA212" s="96"/>
      <c r="AB212" s="96"/>
    </row>
    <row r="213" spans="18:28" x14ac:dyDescent="0.55000000000000004">
      <c r="R213" s="17"/>
      <c r="Z213" s="96"/>
      <c r="AA213" s="96"/>
      <c r="AB213" s="96"/>
    </row>
    <row r="214" spans="18:28" x14ac:dyDescent="0.55000000000000004">
      <c r="R214" s="17"/>
      <c r="Z214" s="96"/>
      <c r="AA214" s="96"/>
      <c r="AB214" s="96"/>
    </row>
    <row r="215" spans="18:28" x14ac:dyDescent="0.55000000000000004">
      <c r="R215" s="17"/>
      <c r="Z215" s="96"/>
      <c r="AA215" s="96"/>
      <c r="AB215" s="96"/>
    </row>
    <row r="216" spans="18:28" x14ac:dyDescent="0.55000000000000004">
      <c r="R216" s="17"/>
      <c r="Z216" s="96"/>
      <c r="AA216" s="96"/>
      <c r="AB216" s="96"/>
    </row>
    <row r="217" spans="18:28" x14ac:dyDescent="0.55000000000000004">
      <c r="R217" s="17"/>
      <c r="Z217" s="96"/>
      <c r="AA217" s="96"/>
      <c r="AB217" s="96"/>
    </row>
    <row r="218" spans="18:28" x14ac:dyDescent="0.55000000000000004">
      <c r="R218" s="17"/>
      <c r="Z218" s="96"/>
      <c r="AA218" s="96"/>
      <c r="AB218" s="96"/>
    </row>
    <row r="219" spans="18:28" x14ac:dyDescent="0.55000000000000004">
      <c r="R219" s="17"/>
      <c r="Z219" s="96"/>
      <c r="AA219" s="96"/>
      <c r="AB219" s="96"/>
    </row>
    <row r="220" spans="18:28" x14ac:dyDescent="0.55000000000000004">
      <c r="Z220" s="96"/>
      <c r="AA220" s="96"/>
      <c r="AB220" s="96"/>
    </row>
  </sheetData>
  <sortState ref="C2:Y221">
    <sortCondition ref="D2:D221" customList="F1 Fem. Veh-Cont,F1 Fem. .05 EE2,F1 Fem. .5 EE2,F1 Fem. 2.5 BPA,F1 Fem. 25.0 BPA,F1 Fem. 250. BPA,F1 Fem. 2500.BPA,F1 Fem. 25000.,F1 Male Veh-Cont,F1 Male .5 EE2,F1 Male .05 EE2,F1 Males2.5 BPA,F1 Male 25.0 BPA,F1 Male 250. BPA,F1 Male 2500.BPA,F1 Male 25"/>
  </sortState>
  <phoneticPr fontId="15" type="noConversion"/>
  <pageMargins left="0.75" right="0.75" top="1" bottom="1" header="0.5" footer="0.5"/>
  <pageSetup orientation="portrait" horizontalDpi="4294967292" verticalDpi="4294967292" r:id="rId1"/>
  <ignoredErrors>
    <ignoredError sqref="B8:B16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20</vt:i4>
      </vt:variant>
    </vt:vector>
  </HeadingPairs>
  <TitlesOfParts>
    <vt:vector size="25" baseType="lpstr">
      <vt:lpstr>Key</vt:lpstr>
      <vt:lpstr>Cellularity</vt:lpstr>
      <vt:lpstr>B Cell Phenotyping</vt:lpstr>
      <vt:lpstr>T Cell Phenotyping</vt:lpstr>
      <vt:lpstr>Myeloid Phenotyping</vt:lpstr>
      <vt:lpstr>'B Cell Phenotyping'!Day21_Load1_Bcell_spl_Table</vt:lpstr>
      <vt:lpstr>'Myeloid Phenotyping'!Day21_Load1_Myloid_Table</vt:lpstr>
      <vt:lpstr>'T Cell Phenotyping'!Day21_Load1_Tcell_Table</vt:lpstr>
      <vt:lpstr>'T Cell Phenotyping'!Day21_Load1_Tcell_Table_1</vt:lpstr>
      <vt:lpstr>'Myeloid Phenotyping'!Day21_Load2_Myloid_Table</vt:lpstr>
      <vt:lpstr>'T Cell Phenotyping'!Day21_Load2_Tcell_spl_Table</vt:lpstr>
      <vt:lpstr>'B Cell Phenotyping'!Day21_Load3_Bcell_spl_Table</vt:lpstr>
      <vt:lpstr>'B Cell Phenotyping'!Day21_Load3_Bcell_spl_Table_1</vt:lpstr>
      <vt:lpstr>'B Cell Phenotyping'!Day21_Load3_Bcell_spl_Table_2</vt:lpstr>
      <vt:lpstr>'Myeloid Phenotyping'!Day21_Load3_Myloid_Table</vt:lpstr>
      <vt:lpstr>'T Cell Phenotyping'!Day21_Load3_Tcell_Table</vt:lpstr>
      <vt:lpstr>'B Cell Phenotyping'!Day21_Load4_Bcell_spl_Table</vt:lpstr>
      <vt:lpstr>'B Cell Phenotyping'!Day21_Load4_Bcell_spl_Table_1</vt:lpstr>
      <vt:lpstr>'B Cell Phenotyping'!Day21_Load4_Bcell_spl_Table_2</vt:lpstr>
      <vt:lpstr>'Myeloid Phenotyping'!Day21_Load4_Myloid_Table</vt:lpstr>
      <vt:lpstr>'T Cell Phenotyping'!Day21_Load4_Tcell_spl_Table</vt:lpstr>
      <vt:lpstr>'B Cell Phenotyping'!Day21_Load5_Bcell_spl_Table</vt:lpstr>
      <vt:lpstr>'B Cell Phenotyping'!Day21_Load5_Bcell_spl_Table_1</vt:lpstr>
      <vt:lpstr>'Myeloid Phenotyping'!Day21_Load5_Myloid_Table</vt:lpstr>
      <vt:lpstr>'T Cell Phenotyping'!Day21_Load5_Tcell_spl_Table</vt:lpstr>
    </vt:vector>
  </TitlesOfParts>
  <Company>Michigan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Kaminski Set4 PND21 Spleen Analysis Data</dc:title>
  <dc:subject>CLARITY-BPA</dc:subject>
  <dc:creator>Dr. Norbert Kaminski;NIH</dc:creator>
  <cp:keywords>CLARITY-BPA</cp:keywords>
  <cp:lastModifiedBy>Jamie Moose</cp:lastModifiedBy>
  <dcterms:created xsi:type="dcterms:W3CDTF">2013-05-30T14:38:49Z</dcterms:created>
  <dcterms:modified xsi:type="dcterms:W3CDTF">2018-09-07T18:52:47Z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