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7EB997B-DFB6-41F7-A23E-55A024B654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use Mammary" sheetId="3" r:id="rId1"/>
  </sheets>
  <definedNames>
    <definedName name="_xlnm.Print_Area" localSheetId="0">'Mouse Mammary'!$A$1:$L$180</definedName>
    <definedName name="_xlnm.Print_Titles" localSheetId="0">'Mouse Mammary'!$11:$11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3" i="3" l="1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</calcChain>
</file>

<file path=xl/sharedStrings.xml><?xml version="1.0" encoding="utf-8"?>
<sst xmlns="http://schemas.openxmlformats.org/spreadsheetml/2006/main" count="750" uniqueCount="319">
  <si>
    <t>BIOSAMPLE ANALYSIS REPORT</t>
  </si>
  <si>
    <t>TEST CHEMICAL (ID):</t>
  </si>
  <si>
    <t>PROGRAM:</t>
  </si>
  <si>
    <t>TOX</t>
  </si>
  <si>
    <t>STUDY LAB:</t>
  </si>
  <si>
    <t>Battelle</t>
  </si>
  <si>
    <t>RTI TASK NO.:</t>
  </si>
  <si>
    <t>0214424.000.005.002.021</t>
  </si>
  <si>
    <t>RECEIPT DATE:</t>
  </si>
  <si>
    <t>SPECIES-TISSUE TYPE:</t>
  </si>
  <si>
    <t>BSA TASK No.:</t>
  </si>
  <si>
    <t>CHEM13751</t>
  </si>
  <si>
    <t>Inhalation Exposure Conc. (ppm)</t>
  </si>
  <si>
    <t>Date of Collection</t>
  </si>
  <si>
    <t>Time of Mammary Collection</t>
  </si>
  <si>
    <t>RTI Log Number</t>
  </si>
  <si>
    <r>
      <t>Determined [APO]
ng/g</t>
    </r>
    <r>
      <rPr>
        <b/>
        <vertAlign val="superscript"/>
        <sz val="11"/>
        <rFont val="Times New Roman"/>
        <family val="1"/>
      </rPr>
      <t xml:space="preserve"> a</t>
    </r>
  </si>
  <si>
    <t>Determined [Lipid]
(g/g)</t>
  </si>
  <si>
    <t>Pre-exp</t>
  </si>
  <si>
    <t>1343</t>
  </si>
  <si>
    <t>1346</t>
  </si>
  <si>
    <t>1340</t>
  </si>
  <si>
    <t>1354</t>
  </si>
  <si>
    <t>1430</t>
  </si>
  <si>
    <t>1436</t>
  </si>
  <si>
    <t>1443</t>
  </si>
  <si>
    <t>1341</t>
  </si>
  <si>
    <t>1345</t>
  </si>
  <si>
    <t>1455</t>
  </si>
  <si>
    <t>1459</t>
  </si>
  <si>
    <t>1454</t>
  </si>
  <si>
    <t>1503</t>
  </si>
  <si>
    <t>1512</t>
  </si>
  <si>
    <t>1525</t>
  </si>
  <si>
    <t>1528</t>
  </si>
  <si>
    <t>1449</t>
  </si>
  <si>
    <t>1500</t>
  </si>
  <si>
    <t>1453</t>
  </si>
  <si>
    <t>1448</t>
  </si>
  <si>
    <t>Alpha-pinene-Oxide (metabolite of alpha-pinene [M33])</t>
  </si>
  <si>
    <t>BATTELLE STUDY NUMBER:</t>
  </si>
  <si>
    <t xml:space="preserve"> </t>
  </si>
  <si>
    <t>ND</t>
  </si>
  <si>
    <t>1331</t>
  </si>
  <si>
    <t>1336</t>
  </si>
  <si>
    <t>1426</t>
  </si>
  <si>
    <t>1526</t>
  </si>
  <si>
    <t>1456</t>
  </si>
  <si>
    <t>1511</t>
  </si>
  <si>
    <t>1441</t>
  </si>
  <si>
    <t>NTP Study:</t>
  </si>
  <si>
    <t>Mar 27, 2018</t>
  </si>
  <si>
    <t>Male and Female B6C3F1/N Mouse Mammary Tissues</t>
  </si>
  <si>
    <t>49453-F</t>
  </si>
  <si>
    <t>Sex</t>
  </si>
  <si>
    <t>Animal ID</t>
  </si>
  <si>
    <t>Timepoint (h)</t>
  </si>
  <si>
    <r>
      <t>APO/Lipid
Determined 
ng APO / g Lipid</t>
    </r>
    <r>
      <rPr>
        <b/>
        <vertAlign val="superscript"/>
        <sz val="11"/>
        <rFont val="Times New Roman"/>
        <family val="1"/>
      </rPr>
      <t xml:space="preserve"> a</t>
    </r>
  </si>
  <si>
    <t>M</t>
  </si>
  <si>
    <t>0636</t>
  </si>
  <si>
    <t>032718-D-01A</t>
  </si>
  <si>
    <t>032718-D-02A</t>
  </si>
  <si>
    <t>0640</t>
  </si>
  <si>
    <t>032718-D-03A</t>
  </si>
  <si>
    <t>0631</t>
  </si>
  <si>
    <t>032718-D-04A</t>
  </si>
  <si>
    <t>0630</t>
  </si>
  <si>
    <t>032718-D-05A</t>
  </si>
  <si>
    <t>0635</t>
  </si>
  <si>
    <t>032718-D-06A</t>
  </si>
  <si>
    <t>1316</t>
  </si>
  <si>
    <t>032718-D-07A</t>
  </si>
  <si>
    <t>1317</t>
  </si>
  <si>
    <t>032718-D-08A</t>
  </si>
  <si>
    <t>1320</t>
  </si>
  <si>
    <t>032718-D-09A</t>
  </si>
  <si>
    <t>1321</t>
  </si>
  <si>
    <t>032718-D-10A</t>
  </si>
  <si>
    <t>032718-D-11A</t>
  </si>
  <si>
    <t>1322</t>
  </si>
  <si>
    <t>032718-D-12A</t>
  </si>
  <si>
    <t>032718-D-13A</t>
  </si>
  <si>
    <t>1338</t>
  </si>
  <si>
    <t>032718-D-14A</t>
  </si>
  <si>
    <t>1328</t>
  </si>
  <si>
    <t>032718-D-15A</t>
  </si>
  <si>
    <t>032718-D-16A</t>
  </si>
  <si>
    <t>032718-D-17A</t>
  </si>
  <si>
    <t>032718-D-18A</t>
  </si>
  <si>
    <t>032718-D-19A</t>
  </si>
  <si>
    <t>032718-D-20A</t>
  </si>
  <si>
    <t>1347</t>
  </si>
  <si>
    <t>032718-D-21A</t>
  </si>
  <si>
    <t>1411</t>
  </si>
  <si>
    <t>032718-D-22A</t>
  </si>
  <si>
    <t>032718-D-23A</t>
  </si>
  <si>
    <t>032718-D-24A</t>
  </si>
  <si>
    <t>032718-D-25A</t>
  </si>
  <si>
    <t>032718-D-26A</t>
  </si>
  <si>
    <t>032718-D-27A</t>
  </si>
  <si>
    <t>1709</t>
  </si>
  <si>
    <t>032718-D-28A</t>
  </si>
  <si>
    <t>1710</t>
  </si>
  <si>
    <t>032718-D-29A</t>
  </si>
  <si>
    <t>032718-D-30A</t>
  </si>
  <si>
    <t>2111</t>
  </si>
  <si>
    <t>032718-D-31A</t>
  </si>
  <si>
    <t>032718-D-32A</t>
  </si>
  <si>
    <t>032718-D-33A</t>
  </si>
  <si>
    <t>0109</t>
  </si>
  <si>
    <t>032718-D-34A</t>
  </si>
  <si>
    <t>0112</t>
  </si>
  <si>
    <t>032718-D-35A</t>
  </si>
  <si>
    <t>0117</t>
  </si>
  <si>
    <t>032718-D-36A</t>
  </si>
  <si>
    <t>1310</t>
  </si>
  <si>
    <t>032718-D-37A</t>
  </si>
  <si>
    <t>032718-D-38A</t>
  </si>
  <si>
    <t>032718-D-39A</t>
  </si>
  <si>
    <t>032718-D-40A</t>
  </si>
  <si>
    <t>1309</t>
  </si>
  <si>
    <t>032718-D-41A</t>
  </si>
  <si>
    <t>1312</t>
  </si>
  <si>
    <t>032718-D-42A</t>
  </si>
  <si>
    <t>0657</t>
  </si>
  <si>
    <t>032718-D-43A</t>
  </si>
  <si>
    <t>0650</t>
  </si>
  <si>
    <t>032718-D-44A</t>
  </si>
  <si>
    <t>0648</t>
  </si>
  <si>
    <t>032718-D-45A</t>
  </si>
  <si>
    <t>032718-D-46A</t>
  </si>
  <si>
    <t>032718-D-47A</t>
  </si>
  <si>
    <t>1431</t>
  </si>
  <si>
    <t>032718-D-48A</t>
  </si>
  <si>
    <t>1435</t>
  </si>
  <si>
    <t>032718-D-49A</t>
  </si>
  <si>
    <t>032718-D-50A</t>
  </si>
  <si>
    <t>032718-D-51A</t>
  </si>
  <si>
    <t>032718-D-52A</t>
  </si>
  <si>
    <t>032718-D-53A</t>
  </si>
  <si>
    <t>1442</t>
  </si>
  <si>
    <t>032718-D-54A</t>
  </si>
  <si>
    <t>032718-D-55A</t>
  </si>
  <si>
    <t>1450</t>
  </si>
  <si>
    <t>032718-D-56A</t>
  </si>
  <si>
    <t>032718-D-57A</t>
  </si>
  <si>
    <t>032718-D-58A</t>
  </si>
  <si>
    <t>032718-D-59A</t>
  </si>
  <si>
    <t>032718-D-60A</t>
  </si>
  <si>
    <t>032718-D-61A</t>
  </si>
  <si>
    <t>032718-D-62A</t>
  </si>
  <si>
    <t>032718-D-63A</t>
  </si>
  <si>
    <t>1630</t>
  </si>
  <si>
    <t>032718-D-64A</t>
  </si>
  <si>
    <t>1627</t>
  </si>
  <si>
    <t>032718-D-65A</t>
  </si>
  <si>
    <t>1625</t>
  </si>
  <si>
    <t>032718-D-66A</t>
  </si>
  <si>
    <t>1824</t>
  </si>
  <si>
    <t>032718-D-67A</t>
  </si>
  <si>
    <t>1825</t>
  </si>
  <si>
    <t>032718-D-68A</t>
  </si>
  <si>
    <t>1828</t>
  </si>
  <si>
    <t>032718-D-69A</t>
  </si>
  <si>
    <t>2224</t>
  </si>
  <si>
    <t>032718-D-70A</t>
  </si>
  <si>
    <t>2227</t>
  </si>
  <si>
    <t>032718-D-71A</t>
  </si>
  <si>
    <t>2226</t>
  </si>
  <si>
    <t>032718-D-72A</t>
  </si>
  <si>
    <t>0230</t>
  </si>
  <si>
    <t>032718-D-73A</t>
  </si>
  <si>
    <t>0225</t>
  </si>
  <si>
    <t>032718-D-74A</t>
  </si>
  <si>
    <t>032718-D-75A</t>
  </si>
  <si>
    <t>1425</t>
  </si>
  <si>
    <t>032718-D-76A</t>
  </si>
  <si>
    <t>032718-D-77A</t>
  </si>
  <si>
    <t>1427</t>
  </si>
  <si>
    <t>032718-D-78A</t>
  </si>
  <si>
    <t>032718-D-79A</t>
  </si>
  <si>
    <t>032718-D-80A</t>
  </si>
  <si>
    <t>032718-D-81A</t>
  </si>
  <si>
    <t>F</t>
  </si>
  <si>
    <t>032718-D-82A</t>
  </si>
  <si>
    <t>0646</t>
  </si>
  <si>
    <t>032718-D-83A</t>
  </si>
  <si>
    <t>032718-D-84A</t>
  </si>
  <si>
    <t>0639</t>
  </si>
  <si>
    <t>032718-D-85A</t>
  </si>
  <si>
    <t>0638</t>
  </si>
  <si>
    <t>032718-D-86A</t>
  </si>
  <si>
    <t>0644</t>
  </si>
  <si>
    <t>032718-D-87A</t>
  </si>
  <si>
    <t>032718-D-88A</t>
  </si>
  <si>
    <t>1315</t>
  </si>
  <si>
    <t>032718-D-89A</t>
  </si>
  <si>
    <t>032718-D-90A</t>
  </si>
  <si>
    <t>032718-D-91A</t>
  </si>
  <si>
    <t>032718-D-92A</t>
  </si>
  <si>
    <t>032718-D-93A</t>
  </si>
  <si>
    <t>032718-D-94A</t>
  </si>
  <si>
    <t>1330</t>
  </si>
  <si>
    <t>032718-D-95A</t>
  </si>
  <si>
    <t>1332</t>
  </si>
  <si>
    <t>032718-D-96A</t>
  </si>
  <si>
    <t>1337</t>
  </si>
  <si>
    <t>032718-D-97A</t>
  </si>
  <si>
    <t>032718-D-98A</t>
  </si>
  <si>
    <t>032718-D-99A</t>
  </si>
  <si>
    <t>1355</t>
  </si>
  <si>
    <t>032718-D-100A</t>
  </si>
  <si>
    <t>032718-D-101A</t>
  </si>
  <si>
    <t>032718-D-102A</t>
  </si>
  <si>
    <t>1410</t>
  </si>
  <si>
    <t>032718-D-103A</t>
  </si>
  <si>
    <t>032718-D-104A</t>
  </si>
  <si>
    <t>032718-D-105A</t>
  </si>
  <si>
    <t>032718-D-106A</t>
  </si>
  <si>
    <t>032718-D-107A</t>
  </si>
  <si>
    <t>032718-D-108A</t>
  </si>
  <si>
    <t>1711</t>
  </si>
  <si>
    <t>032718-D-109A</t>
  </si>
  <si>
    <t>1712</t>
  </si>
  <si>
    <t>032718-D-110A</t>
  </si>
  <si>
    <t>1720</t>
  </si>
  <si>
    <t>032718-D-111A</t>
  </si>
  <si>
    <t>2120</t>
  </si>
  <si>
    <t>032718-D-112A</t>
  </si>
  <si>
    <t>032718-D-113A</t>
  </si>
  <si>
    <t>032718-D-114A</t>
  </si>
  <si>
    <t>0110</t>
  </si>
  <si>
    <t>032718-D-115A</t>
  </si>
  <si>
    <t>0111</t>
  </si>
  <si>
    <t>032718-D-116A</t>
  </si>
  <si>
    <t>032718-D-117A</t>
  </si>
  <si>
    <t>032718-D-118A</t>
  </si>
  <si>
    <t>032718-D-119A</t>
  </si>
  <si>
    <t>032718-D-120A</t>
  </si>
  <si>
    <t>032718-D-121A</t>
  </si>
  <si>
    <t>1311</t>
  </si>
  <si>
    <t>032718-D-122A</t>
  </si>
  <si>
    <t>032718-D-123A</t>
  </si>
  <si>
    <t>0703</t>
  </si>
  <si>
    <t>032718-D-124A</t>
  </si>
  <si>
    <t>032718-D-125A</t>
  </si>
  <si>
    <t>032718-D-126A</t>
  </si>
  <si>
    <t>032718-D-127A</t>
  </si>
  <si>
    <t>032718-D-128A</t>
  </si>
  <si>
    <t>032718-D-129A</t>
  </si>
  <si>
    <t>1439</t>
  </si>
  <si>
    <t>032718-D-130A</t>
  </si>
  <si>
    <t>032718-D-131A</t>
  </si>
  <si>
    <t>032718-D-132A</t>
  </si>
  <si>
    <t>032718-D-133A</t>
  </si>
  <si>
    <t>032718-D-134A</t>
  </si>
  <si>
    <t>032718-D-135A</t>
  </si>
  <si>
    <t>1447</t>
  </si>
  <si>
    <t>032718-D-136A</t>
  </si>
  <si>
    <t>032718-D-137A</t>
  </si>
  <si>
    <t>032718-D-138A</t>
  </si>
  <si>
    <t>032718-D-139A</t>
  </si>
  <si>
    <t>032718-D-140A</t>
  </si>
  <si>
    <t>032718-D-141A</t>
  </si>
  <si>
    <t>032718-D-142A</t>
  </si>
  <si>
    <t>032718-D-143A</t>
  </si>
  <si>
    <t>032718-D-144A</t>
  </si>
  <si>
    <t>1626</t>
  </si>
  <si>
    <t>032718-D-145A</t>
  </si>
  <si>
    <t>032718-D-146A</t>
  </si>
  <si>
    <t>032718-D-147A</t>
  </si>
  <si>
    <t>1827</t>
  </si>
  <si>
    <t>032718-D-148A</t>
  </si>
  <si>
    <t>032718-D-149A</t>
  </si>
  <si>
    <t>032718-D-150A</t>
  </si>
  <si>
    <t>032718-D-151A</t>
  </si>
  <si>
    <t>2225</t>
  </si>
  <si>
    <t>032718-D-152A</t>
  </si>
  <si>
    <t>032718-D-153A</t>
  </si>
  <si>
    <t>0227</t>
  </si>
  <si>
    <t>032718-D-154A</t>
  </si>
  <si>
    <t>0224</t>
  </si>
  <si>
    <t>032718-D-155A</t>
  </si>
  <si>
    <t>032718-D-156A</t>
  </si>
  <si>
    <t>032718-D-157A</t>
  </si>
  <si>
    <t>032718-D-158A</t>
  </si>
  <si>
    <t>032718-D-159A</t>
  </si>
  <si>
    <t>032718-D-160A</t>
  </si>
  <si>
    <t>032718-D-161A</t>
  </si>
  <si>
    <t>032718-D-162A</t>
  </si>
  <si>
    <r>
      <rPr>
        <vertAlign val="superscript"/>
        <sz val="10"/>
        <color theme="1"/>
        <rFont val="Times New Roman"/>
        <family val="1"/>
      </rPr>
      <t xml:space="preserve">a </t>
    </r>
    <r>
      <rPr>
        <sz val="10"/>
        <color theme="1"/>
        <rFont val="Times New Roman"/>
        <family val="1"/>
      </rPr>
      <t>ND = not detected; LOD = 1.065 ng/mL for APO. Numbers in italics are &lt; LLOQ but &gt; LOD for APO; LLOQ for APO in mammary is 500 ng/g. Numbers for the "APO/lipid determined" values are italicized when the APO value is.</t>
    </r>
  </si>
  <si>
    <t xml:space="preserve">Software: </t>
  </si>
  <si>
    <t>Saved by:</t>
  </si>
  <si>
    <t>S.D. Cooper</t>
  </si>
  <si>
    <t>QC Check by:</t>
  </si>
  <si>
    <t>K03014, C20302B-06</t>
  </si>
  <si>
    <t xml:space="preserve">Version 2 saved on: 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</si>
  <si>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</si>
  <si>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r>
      <rPr>
        <vertAlign val="superscript"/>
        <sz val="11"/>
        <color theme="1"/>
        <rFont val="Times New Roman"/>
        <family val="1"/>
      </rPr>
      <t xml:space="preserve">b  </t>
    </r>
    <r>
      <rPr>
        <sz val="11"/>
        <color theme="1"/>
        <rFont val="Times New Roman"/>
        <family val="1"/>
      </rPr>
      <t>Selected sample data were re-checked as indicated under Notes column. See specific notes below.</t>
    </r>
  </si>
  <si>
    <t>1: All analytical data for this mammary tissue sample were re-checked to verify correctness of results; no issues found with lipid or APO analyses. Data is valid.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</si>
  <si>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</si>
  <si>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</si>
  <si>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</si>
  <si>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</si>
  <si>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</si>
  <si>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</si>
  <si>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</si>
  <si>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</si>
  <si>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</si>
  <si>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</si>
  <si>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</si>
  <si>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</si>
  <si>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</si>
  <si>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Microsoft Excel 365, ver. 1907</t>
  </si>
  <si>
    <t>Added Notes column and corresponding footnote (b) to show that less conforming data were re-checked to verify accuracy in table. Added Timepoint column with spelled-out data.</t>
  </si>
  <si>
    <t>Version 2 saved on:</t>
  </si>
  <si>
    <t>Ver. 2 changes:</t>
  </si>
  <si>
    <t>S. Sherrill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</si>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</sst>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;[Red]0"/>
    <numFmt numFmtId="167" formatCode="0.000"/>
    <numFmt numFmtId="168" formatCode="mm/dd/yy;@"/>
    <numFmt numFmtId="169" formatCode="0.0000;[Red]0.0000"/>
  </numFmts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64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name val="Times New Roman"/>
      <family val="1"/>
    </font>
    <font>
      <sz val="11"/>
      <color theme="0" tint="-0.49998474074526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1"/>
      <color indexed="64"/>
      <name val="Times New Roman"/>
      <family val="1"/>
    </font>
    <font>
      <sz val="10"/>
      <color theme="0" tint="-0.499984740745262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2"/>
      <color theme="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49" fontId="2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6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9" fontId="6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top"/>
    </xf>
    <xf numFmtId="0" fontId="15" fillId="0" borderId="0" xfId="0" applyFont="1"/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top"/>
    </xf>
    <xf numFmtId="0" fontId="2" fillId="6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top"/>
    </xf>
    <xf numFmtId="164" fontId="14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20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" fillId="0" borderId="0" xfId="0" applyFont="1"/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323850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707CDD-9483-4A3D-85EA-451BF38A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04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8E4A-20E8-4C91-BA59-82211F57F79C}">
  <sheetPr>
    <pageSetUpPr fitToPage="1"/>
  </sheetPr>
  <dimension ref="A1:P184"/>
  <sheetViews>
    <sheetView tabSelected="1" workbookViewId="0">
      <selection activeCell="A12" sqref="A12"/>
    </sheetView>
  </sheetViews>
  <sheetFormatPr defaultRowHeight="15" x14ac:dyDescent="0.25"/>
  <cols>
    <col min="1" max="1" width="13.5703125" style="2" customWidth="1"/>
    <col min="2" max="2" width="7.7109375" style="2" customWidth="1"/>
    <col min="3" max="3" width="8.7109375" style="2" customWidth="1"/>
    <col min="4" max="4" width="11.7109375" style="2" customWidth="1"/>
    <col min="5" max="7" width="12.7109375" style="2" customWidth="1"/>
    <col min="8" max="8" width="16.28515625" style="2" customWidth="1"/>
    <col min="9" max="9" width="15.7109375" style="27" customWidth="1"/>
    <col min="10" max="10" width="13.5703125" customWidth="1"/>
    <col min="11" max="11" width="17.7109375" style="21" customWidth="1"/>
    <col min="12" max="12" width="7.5703125" customWidth="1"/>
    <col min="13" max="15" width="12.7109375" customWidth="1"/>
    <col min="248" max="248" width="13.5703125" customWidth="1"/>
    <col min="249" max="249" width="7.7109375" customWidth="1"/>
    <col min="250" max="250" width="8.7109375" customWidth="1"/>
    <col min="251" max="251" width="11.7109375" customWidth="1"/>
    <col min="252" max="253" width="12.7109375" customWidth="1"/>
    <col min="254" max="254" width="16.28515625" customWidth="1"/>
    <col min="255" max="255" width="15.7109375" customWidth="1"/>
    <col min="256" max="256" width="13.5703125" customWidth="1"/>
    <col min="257" max="257" width="14.42578125" customWidth="1"/>
    <col min="258" max="258" width="18.7109375" customWidth="1"/>
    <col min="504" max="504" width="13.5703125" customWidth="1"/>
    <col min="505" max="505" width="7.7109375" customWidth="1"/>
    <col min="506" max="506" width="8.7109375" customWidth="1"/>
    <col min="507" max="507" width="11.7109375" customWidth="1"/>
    <col min="508" max="509" width="12.7109375" customWidth="1"/>
    <col min="510" max="510" width="16.28515625" customWidth="1"/>
    <col min="511" max="511" width="15.7109375" customWidth="1"/>
    <col min="512" max="512" width="13.5703125" customWidth="1"/>
    <col min="513" max="513" width="14.42578125" customWidth="1"/>
    <col min="514" max="514" width="18.7109375" customWidth="1"/>
    <col min="760" max="760" width="13.5703125" customWidth="1"/>
    <col min="761" max="761" width="7.7109375" customWidth="1"/>
    <col min="762" max="762" width="8.7109375" customWidth="1"/>
    <col min="763" max="763" width="11.7109375" customWidth="1"/>
    <col min="764" max="765" width="12.7109375" customWidth="1"/>
    <col min="766" max="766" width="16.28515625" customWidth="1"/>
    <col min="767" max="767" width="15.7109375" customWidth="1"/>
    <col min="768" max="768" width="13.5703125" customWidth="1"/>
    <col min="769" max="769" width="14.42578125" customWidth="1"/>
    <col min="770" max="770" width="18.7109375" customWidth="1"/>
    <col min="1016" max="1016" width="13.5703125" customWidth="1"/>
    <col min="1017" max="1017" width="7.7109375" customWidth="1"/>
    <col min="1018" max="1018" width="8.7109375" customWidth="1"/>
    <col min="1019" max="1019" width="11.7109375" customWidth="1"/>
    <col min="1020" max="1021" width="12.7109375" customWidth="1"/>
    <col min="1022" max="1022" width="16.28515625" customWidth="1"/>
    <col min="1023" max="1023" width="15.7109375" customWidth="1"/>
    <col min="1024" max="1024" width="13.5703125" customWidth="1"/>
    <col min="1025" max="1025" width="14.42578125" customWidth="1"/>
    <col min="1026" max="1026" width="18.7109375" customWidth="1"/>
    <col min="1272" max="1272" width="13.5703125" customWidth="1"/>
    <col min="1273" max="1273" width="7.7109375" customWidth="1"/>
    <col min="1274" max="1274" width="8.7109375" customWidth="1"/>
    <col min="1275" max="1275" width="11.7109375" customWidth="1"/>
    <col min="1276" max="1277" width="12.7109375" customWidth="1"/>
    <col min="1278" max="1278" width="16.28515625" customWidth="1"/>
    <col min="1279" max="1279" width="15.7109375" customWidth="1"/>
    <col min="1280" max="1280" width="13.5703125" customWidth="1"/>
    <col min="1281" max="1281" width="14.42578125" customWidth="1"/>
    <col min="1282" max="1282" width="18.7109375" customWidth="1"/>
    <col min="1528" max="1528" width="13.5703125" customWidth="1"/>
    <col min="1529" max="1529" width="7.7109375" customWidth="1"/>
    <col min="1530" max="1530" width="8.7109375" customWidth="1"/>
    <col min="1531" max="1531" width="11.7109375" customWidth="1"/>
    <col min="1532" max="1533" width="12.7109375" customWidth="1"/>
    <col min="1534" max="1534" width="16.28515625" customWidth="1"/>
    <col min="1535" max="1535" width="15.7109375" customWidth="1"/>
    <col min="1536" max="1536" width="13.5703125" customWidth="1"/>
    <col min="1537" max="1537" width="14.42578125" customWidth="1"/>
    <col min="1538" max="1538" width="18.7109375" customWidth="1"/>
    <col min="1784" max="1784" width="13.5703125" customWidth="1"/>
    <col min="1785" max="1785" width="7.7109375" customWidth="1"/>
    <col min="1786" max="1786" width="8.7109375" customWidth="1"/>
    <col min="1787" max="1787" width="11.7109375" customWidth="1"/>
    <col min="1788" max="1789" width="12.7109375" customWidth="1"/>
    <col min="1790" max="1790" width="16.28515625" customWidth="1"/>
    <col min="1791" max="1791" width="15.7109375" customWidth="1"/>
    <col min="1792" max="1792" width="13.5703125" customWidth="1"/>
    <col min="1793" max="1793" width="14.42578125" customWidth="1"/>
    <col min="1794" max="1794" width="18.7109375" customWidth="1"/>
    <col min="2040" max="2040" width="13.5703125" customWidth="1"/>
    <col min="2041" max="2041" width="7.7109375" customWidth="1"/>
    <col min="2042" max="2042" width="8.7109375" customWidth="1"/>
    <col min="2043" max="2043" width="11.7109375" customWidth="1"/>
    <col min="2044" max="2045" width="12.7109375" customWidth="1"/>
    <col min="2046" max="2046" width="16.28515625" customWidth="1"/>
    <col min="2047" max="2047" width="15.7109375" customWidth="1"/>
    <col min="2048" max="2048" width="13.5703125" customWidth="1"/>
    <col min="2049" max="2049" width="14.42578125" customWidth="1"/>
    <col min="2050" max="2050" width="18.7109375" customWidth="1"/>
    <col min="2296" max="2296" width="13.5703125" customWidth="1"/>
    <col min="2297" max="2297" width="7.7109375" customWidth="1"/>
    <col min="2298" max="2298" width="8.7109375" customWidth="1"/>
    <col min="2299" max="2299" width="11.7109375" customWidth="1"/>
    <col min="2300" max="2301" width="12.7109375" customWidth="1"/>
    <col min="2302" max="2302" width="16.28515625" customWidth="1"/>
    <col min="2303" max="2303" width="15.7109375" customWidth="1"/>
    <col min="2304" max="2304" width="13.5703125" customWidth="1"/>
    <col min="2305" max="2305" width="14.42578125" customWidth="1"/>
    <col min="2306" max="2306" width="18.7109375" customWidth="1"/>
    <col min="2552" max="2552" width="13.5703125" customWidth="1"/>
    <col min="2553" max="2553" width="7.7109375" customWidth="1"/>
    <col min="2554" max="2554" width="8.7109375" customWidth="1"/>
    <col min="2555" max="2555" width="11.7109375" customWidth="1"/>
    <col min="2556" max="2557" width="12.7109375" customWidth="1"/>
    <col min="2558" max="2558" width="16.28515625" customWidth="1"/>
    <col min="2559" max="2559" width="15.7109375" customWidth="1"/>
    <col min="2560" max="2560" width="13.5703125" customWidth="1"/>
    <col min="2561" max="2561" width="14.42578125" customWidth="1"/>
    <col min="2562" max="2562" width="18.7109375" customWidth="1"/>
    <col min="2808" max="2808" width="13.5703125" customWidth="1"/>
    <col min="2809" max="2809" width="7.7109375" customWidth="1"/>
    <col min="2810" max="2810" width="8.7109375" customWidth="1"/>
    <col min="2811" max="2811" width="11.7109375" customWidth="1"/>
    <col min="2812" max="2813" width="12.7109375" customWidth="1"/>
    <col min="2814" max="2814" width="16.28515625" customWidth="1"/>
    <col min="2815" max="2815" width="15.7109375" customWidth="1"/>
    <col min="2816" max="2816" width="13.5703125" customWidth="1"/>
    <col min="2817" max="2817" width="14.42578125" customWidth="1"/>
    <col min="2818" max="2818" width="18.7109375" customWidth="1"/>
    <col min="3064" max="3064" width="13.5703125" customWidth="1"/>
    <col min="3065" max="3065" width="7.7109375" customWidth="1"/>
    <col min="3066" max="3066" width="8.7109375" customWidth="1"/>
    <col min="3067" max="3067" width="11.7109375" customWidth="1"/>
    <col min="3068" max="3069" width="12.7109375" customWidth="1"/>
    <col min="3070" max="3070" width="16.28515625" customWidth="1"/>
    <col min="3071" max="3071" width="15.7109375" customWidth="1"/>
    <col min="3072" max="3072" width="13.5703125" customWidth="1"/>
    <col min="3073" max="3073" width="14.42578125" customWidth="1"/>
    <col min="3074" max="3074" width="18.7109375" customWidth="1"/>
    <col min="3320" max="3320" width="13.5703125" customWidth="1"/>
    <col min="3321" max="3321" width="7.7109375" customWidth="1"/>
    <col min="3322" max="3322" width="8.7109375" customWidth="1"/>
    <col min="3323" max="3323" width="11.7109375" customWidth="1"/>
    <col min="3324" max="3325" width="12.7109375" customWidth="1"/>
    <col min="3326" max="3326" width="16.28515625" customWidth="1"/>
    <col min="3327" max="3327" width="15.7109375" customWidth="1"/>
    <col min="3328" max="3328" width="13.5703125" customWidth="1"/>
    <col min="3329" max="3329" width="14.42578125" customWidth="1"/>
    <col min="3330" max="3330" width="18.7109375" customWidth="1"/>
    <col min="3576" max="3576" width="13.5703125" customWidth="1"/>
    <col min="3577" max="3577" width="7.7109375" customWidth="1"/>
    <col min="3578" max="3578" width="8.7109375" customWidth="1"/>
    <col min="3579" max="3579" width="11.7109375" customWidth="1"/>
    <col min="3580" max="3581" width="12.7109375" customWidth="1"/>
    <col min="3582" max="3582" width="16.28515625" customWidth="1"/>
    <col min="3583" max="3583" width="15.7109375" customWidth="1"/>
    <col min="3584" max="3584" width="13.5703125" customWidth="1"/>
    <col min="3585" max="3585" width="14.42578125" customWidth="1"/>
    <col min="3586" max="3586" width="18.7109375" customWidth="1"/>
    <col min="3832" max="3832" width="13.5703125" customWidth="1"/>
    <col min="3833" max="3833" width="7.7109375" customWidth="1"/>
    <col min="3834" max="3834" width="8.7109375" customWidth="1"/>
    <col min="3835" max="3835" width="11.7109375" customWidth="1"/>
    <col min="3836" max="3837" width="12.7109375" customWidth="1"/>
    <col min="3838" max="3838" width="16.28515625" customWidth="1"/>
    <col min="3839" max="3839" width="15.7109375" customWidth="1"/>
    <col min="3840" max="3840" width="13.5703125" customWidth="1"/>
    <col min="3841" max="3841" width="14.42578125" customWidth="1"/>
    <col min="3842" max="3842" width="18.7109375" customWidth="1"/>
    <col min="4088" max="4088" width="13.5703125" customWidth="1"/>
    <col min="4089" max="4089" width="7.7109375" customWidth="1"/>
    <col min="4090" max="4090" width="8.7109375" customWidth="1"/>
    <col min="4091" max="4091" width="11.7109375" customWidth="1"/>
    <col min="4092" max="4093" width="12.7109375" customWidth="1"/>
    <col min="4094" max="4094" width="16.28515625" customWidth="1"/>
    <col min="4095" max="4095" width="15.7109375" customWidth="1"/>
    <col min="4096" max="4096" width="13.5703125" customWidth="1"/>
    <col min="4097" max="4097" width="14.42578125" customWidth="1"/>
    <col min="4098" max="4098" width="18.7109375" customWidth="1"/>
    <col min="4344" max="4344" width="13.5703125" customWidth="1"/>
    <col min="4345" max="4345" width="7.7109375" customWidth="1"/>
    <col min="4346" max="4346" width="8.7109375" customWidth="1"/>
    <col min="4347" max="4347" width="11.7109375" customWidth="1"/>
    <col min="4348" max="4349" width="12.7109375" customWidth="1"/>
    <col min="4350" max="4350" width="16.28515625" customWidth="1"/>
    <col min="4351" max="4351" width="15.7109375" customWidth="1"/>
    <col min="4352" max="4352" width="13.5703125" customWidth="1"/>
    <col min="4353" max="4353" width="14.42578125" customWidth="1"/>
    <col min="4354" max="4354" width="18.7109375" customWidth="1"/>
    <col min="4600" max="4600" width="13.5703125" customWidth="1"/>
    <col min="4601" max="4601" width="7.7109375" customWidth="1"/>
    <col min="4602" max="4602" width="8.7109375" customWidth="1"/>
    <col min="4603" max="4603" width="11.7109375" customWidth="1"/>
    <col min="4604" max="4605" width="12.7109375" customWidth="1"/>
    <col min="4606" max="4606" width="16.28515625" customWidth="1"/>
    <col min="4607" max="4607" width="15.7109375" customWidth="1"/>
    <col min="4608" max="4608" width="13.5703125" customWidth="1"/>
    <col min="4609" max="4609" width="14.42578125" customWidth="1"/>
    <col min="4610" max="4610" width="18.7109375" customWidth="1"/>
    <col min="4856" max="4856" width="13.5703125" customWidth="1"/>
    <col min="4857" max="4857" width="7.7109375" customWidth="1"/>
    <col min="4858" max="4858" width="8.7109375" customWidth="1"/>
    <col min="4859" max="4859" width="11.7109375" customWidth="1"/>
    <col min="4860" max="4861" width="12.7109375" customWidth="1"/>
    <col min="4862" max="4862" width="16.28515625" customWidth="1"/>
    <col min="4863" max="4863" width="15.7109375" customWidth="1"/>
    <col min="4864" max="4864" width="13.5703125" customWidth="1"/>
    <col min="4865" max="4865" width="14.42578125" customWidth="1"/>
    <col min="4866" max="4866" width="18.7109375" customWidth="1"/>
    <col min="5112" max="5112" width="13.5703125" customWidth="1"/>
    <col min="5113" max="5113" width="7.7109375" customWidth="1"/>
    <col min="5114" max="5114" width="8.7109375" customWidth="1"/>
    <col min="5115" max="5115" width="11.7109375" customWidth="1"/>
    <col min="5116" max="5117" width="12.7109375" customWidth="1"/>
    <col min="5118" max="5118" width="16.28515625" customWidth="1"/>
    <col min="5119" max="5119" width="15.7109375" customWidth="1"/>
    <col min="5120" max="5120" width="13.5703125" customWidth="1"/>
    <col min="5121" max="5121" width="14.42578125" customWidth="1"/>
    <col min="5122" max="5122" width="18.7109375" customWidth="1"/>
    <col min="5368" max="5368" width="13.5703125" customWidth="1"/>
    <col min="5369" max="5369" width="7.7109375" customWidth="1"/>
    <col min="5370" max="5370" width="8.7109375" customWidth="1"/>
    <col min="5371" max="5371" width="11.7109375" customWidth="1"/>
    <col min="5372" max="5373" width="12.7109375" customWidth="1"/>
    <col min="5374" max="5374" width="16.28515625" customWidth="1"/>
    <col min="5375" max="5375" width="15.7109375" customWidth="1"/>
    <col min="5376" max="5376" width="13.5703125" customWidth="1"/>
    <col min="5377" max="5377" width="14.42578125" customWidth="1"/>
    <col min="5378" max="5378" width="18.7109375" customWidth="1"/>
    <col min="5624" max="5624" width="13.5703125" customWidth="1"/>
    <col min="5625" max="5625" width="7.7109375" customWidth="1"/>
    <col min="5626" max="5626" width="8.7109375" customWidth="1"/>
    <col min="5627" max="5627" width="11.7109375" customWidth="1"/>
    <col min="5628" max="5629" width="12.7109375" customWidth="1"/>
    <col min="5630" max="5630" width="16.28515625" customWidth="1"/>
    <col min="5631" max="5631" width="15.7109375" customWidth="1"/>
    <col min="5632" max="5632" width="13.5703125" customWidth="1"/>
    <col min="5633" max="5633" width="14.42578125" customWidth="1"/>
    <col min="5634" max="5634" width="18.7109375" customWidth="1"/>
    <col min="5880" max="5880" width="13.5703125" customWidth="1"/>
    <col min="5881" max="5881" width="7.7109375" customWidth="1"/>
    <col min="5882" max="5882" width="8.7109375" customWidth="1"/>
    <col min="5883" max="5883" width="11.7109375" customWidth="1"/>
    <col min="5884" max="5885" width="12.7109375" customWidth="1"/>
    <col min="5886" max="5886" width="16.28515625" customWidth="1"/>
    <col min="5887" max="5887" width="15.7109375" customWidth="1"/>
    <col min="5888" max="5888" width="13.5703125" customWidth="1"/>
    <col min="5889" max="5889" width="14.42578125" customWidth="1"/>
    <col min="5890" max="5890" width="18.7109375" customWidth="1"/>
    <col min="6136" max="6136" width="13.5703125" customWidth="1"/>
    <col min="6137" max="6137" width="7.7109375" customWidth="1"/>
    <col min="6138" max="6138" width="8.7109375" customWidth="1"/>
    <col min="6139" max="6139" width="11.7109375" customWidth="1"/>
    <col min="6140" max="6141" width="12.7109375" customWidth="1"/>
    <col min="6142" max="6142" width="16.28515625" customWidth="1"/>
    <col min="6143" max="6143" width="15.7109375" customWidth="1"/>
    <col min="6144" max="6144" width="13.5703125" customWidth="1"/>
    <col min="6145" max="6145" width="14.42578125" customWidth="1"/>
    <col min="6146" max="6146" width="18.7109375" customWidth="1"/>
    <col min="6392" max="6392" width="13.5703125" customWidth="1"/>
    <col min="6393" max="6393" width="7.7109375" customWidth="1"/>
    <col min="6394" max="6394" width="8.7109375" customWidth="1"/>
    <col min="6395" max="6395" width="11.7109375" customWidth="1"/>
    <col min="6396" max="6397" width="12.7109375" customWidth="1"/>
    <col min="6398" max="6398" width="16.28515625" customWidth="1"/>
    <col min="6399" max="6399" width="15.7109375" customWidth="1"/>
    <col min="6400" max="6400" width="13.5703125" customWidth="1"/>
    <col min="6401" max="6401" width="14.42578125" customWidth="1"/>
    <col min="6402" max="6402" width="18.7109375" customWidth="1"/>
    <col min="6648" max="6648" width="13.5703125" customWidth="1"/>
    <col min="6649" max="6649" width="7.7109375" customWidth="1"/>
    <col min="6650" max="6650" width="8.7109375" customWidth="1"/>
    <col min="6651" max="6651" width="11.7109375" customWidth="1"/>
    <col min="6652" max="6653" width="12.7109375" customWidth="1"/>
    <col min="6654" max="6654" width="16.28515625" customWidth="1"/>
    <col min="6655" max="6655" width="15.7109375" customWidth="1"/>
    <col min="6656" max="6656" width="13.5703125" customWidth="1"/>
    <col min="6657" max="6657" width="14.42578125" customWidth="1"/>
    <col min="6658" max="6658" width="18.7109375" customWidth="1"/>
    <col min="6904" max="6904" width="13.5703125" customWidth="1"/>
    <col min="6905" max="6905" width="7.7109375" customWidth="1"/>
    <col min="6906" max="6906" width="8.7109375" customWidth="1"/>
    <col min="6907" max="6907" width="11.7109375" customWidth="1"/>
    <col min="6908" max="6909" width="12.7109375" customWidth="1"/>
    <col min="6910" max="6910" width="16.28515625" customWidth="1"/>
    <col min="6911" max="6911" width="15.7109375" customWidth="1"/>
    <col min="6912" max="6912" width="13.5703125" customWidth="1"/>
    <col min="6913" max="6913" width="14.42578125" customWidth="1"/>
    <col min="6914" max="6914" width="18.7109375" customWidth="1"/>
    <col min="7160" max="7160" width="13.5703125" customWidth="1"/>
    <col min="7161" max="7161" width="7.7109375" customWidth="1"/>
    <col min="7162" max="7162" width="8.7109375" customWidth="1"/>
    <col min="7163" max="7163" width="11.7109375" customWidth="1"/>
    <col min="7164" max="7165" width="12.7109375" customWidth="1"/>
    <col min="7166" max="7166" width="16.28515625" customWidth="1"/>
    <col min="7167" max="7167" width="15.7109375" customWidth="1"/>
    <col min="7168" max="7168" width="13.5703125" customWidth="1"/>
    <col min="7169" max="7169" width="14.42578125" customWidth="1"/>
    <col min="7170" max="7170" width="18.7109375" customWidth="1"/>
    <col min="7416" max="7416" width="13.5703125" customWidth="1"/>
    <col min="7417" max="7417" width="7.7109375" customWidth="1"/>
    <col min="7418" max="7418" width="8.7109375" customWidth="1"/>
    <col min="7419" max="7419" width="11.7109375" customWidth="1"/>
    <col min="7420" max="7421" width="12.7109375" customWidth="1"/>
    <col min="7422" max="7422" width="16.28515625" customWidth="1"/>
    <col min="7423" max="7423" width="15.7109375" customWidth="1"/>
    <col min="7424" max="7424" width="13.5703125" customWidth="1"/>
    <col min="7425" max="7425" width="14.42578125" customWidth="1"/>
    <col min="7426" max="7426" width="18.7109375" customWidth="1"/>
    <col min="7672" max="7672" width="13.5703125" customWidth="1"/>
    <col min="7673" max="7673" width="7.7109375" customWidth="1"/>
    <col min="7674" max="7674" width="8.7109375" customWidth="1"/>
    <col min="7675" max="7675" width="11.7109375" customWidth="1"/>
    <col min="7676" max="7677" width="12.7109375" customWidth="1"/>
    <col min="7678" max="7678" width="16.28515625" customWidth="1"/>
    <col min="7679" max="7679" width="15.7109375" customWidth="1"/>
    <col min="7680" max="7680" width="13.5703125" customWidth="1"/>
    <col min="7681" max="7681" width="14.42578125" customWidth="1"/>
    <col min="7682" max="7682" width="18.7109375" customWidth="1"/>
    <col min="7928" max="7928" width="13.5703125" customWidth="1"/>
    <col min="7929" max="7929" width="7.7109375" customWidth="1"/>
    <col min="7930" max="7930" width="8.7109375" customWidth="1"/>
    <col min="7931" max="7931" width="11.7109375" customWidth="1"/>
    <col min="7932" max="7933" width="12.7109375" customWidth="1"/>
    <col min="7934" max="7934" width="16.28515625" customWidth="1"/>
    <col min="7935" max="7935" width="15.7109375" customWidth="1"/>
    <col min="7936" max="7936" width="13.5703125" customWidth="1"/>
    <col min="7937" max="7937" width="14.42578125" customWidth="1"/>
    <col min="7938" max="7938" width="18.7109375" customWidth="1"/>
    <col min="8184" max="8184" width="13.5703125" customWidth="1"/>
    <col min="8185" max="8185" width="7.7109375" customWidth="1"/>
    <col min="8186" max="8186" width="8.7109375" customWidth="1"/>
    <col min="8187" max="8187" width="11.7109375" customWidth="1"/>
    <col min="8188" max="8189" width="12.7109375" customWidth="1"/>
    <col min="8190" max="8190" width="16.28515625" customWidth="1"/>
    <col min="8191" max="8191" width="15.7109375" customWidth="1"/>
    <col min="8192" max="8192" width="13.5703125" customWidth="1"/>
    <col min="8193" max="8193" width="14.42578125" customWidth="1"/>
    <col min="8194" max="8194" width="18.7109375" customWidth="1"/>
    <col min="8440" max="8440" width="13.5703125" customWidth="1"/>
    <col min="8441" max="8441" width="7.7109375" customWidth="1"/>
    <col min="8442" max="8442" width="8.7109375" customWidth="1"/>
    <col min="8443" max="8443" width="11.7109375" customWidth="1"/>
    <col min="8444" max="8445" width="12.7109375" customWidth="1"/>
    <col min="8446" max="8446" width="16.28515625" customWidth="1"/>
    <col min="8447" max="8447" width="15.7109375" customWidth="1"/>
    <col min="8448" max="8448" width="13.5703125" customWidth="1"/>
    <col min="8449" max="8449" width="14.42578125" customWidth="1"/>
    <col min="8450" max="8450" width="18.7109375" customWidth="1"/>
    <col min="8696" max="8696" width="13.5703125" customWidth="1"/>
    <col min="8697" max="8697" width="7.7109375" customWidth="1"/>
    <col min="8698" max="8698" width="8.7109375" customWidth="1"/>
    <col min="8699" max="8699" width="11.7109375" customWidth="1"/>
    <col min="8700" max="8701" width="12.7109375" customWidth="1"/>
    <col min="8702" max="8702" width="16.28515625" customWidth="1"/>
    <col min="8703" max="8703" width="15.7109375" customWidth="1"/>
    <col min="8704" max="8704" width="13.5703125" customWidth="1"/>
    <col min="8705" max="8705" width="14.42578125" customWidth="1"/>
    <col min="8706" max="8706" width="18.7109375" customWidth="1"/>
    <col min="8952" max="8952" width="13.5703125" customWidth="1"/>
    <col min="8953" max="8953" width="7.7109375" customWidth="1"/>
    <col min="8954" max="8954" width="8.7109375" customWidth="1"/>
    <col min="8955" max="8955" width="11.7109375" customWidth="1"/>
    <col min="8956" max="8957" width="12.7109375" customWidth="1"/>
    <col min="8958" max="8958" width="16.28515625" customWidth="1"/>
    <col min="8959" max="8959" width="15.7109375" customWidth="1"/>
    <col min="8960" max="8960" width="13.5703125" customWidth="1"/>
    <col min="8961" max="8961" width="14.42578125" customWidth="1"/>
    <col min="8962" max="8962" width="18.7109375" customWidth="1"/>
    <col min="9208" max="9208" width="13.5703125" customWidth="1"/>
    <col min="9209" max="9209" width="7.7109375" customWidth="1"/>
    <col min="9210" max="9210" width="8.7109375" customWidth="1"/>
    <col min="9211" max="9211" width="11.7109375" customWidth="1"/>
    <col min="9212" max="9213" width="12.7109375" customWidth="1"/>
    <col min="9214" max="9214" width="16.28515625" customWidth="1"/>
    <col min="9215" max="9215" width="15.7109375" customWidth="1"/>
    <col min="9216" max="9216" width="13.5703125" customWidth="1"/>
    <col min="9217" max="9217" width="14.42578125" customWidth="1"/>
    <col min="9218" max="9218" width="18.7109375" customWidth="1"/>
    <col min="9464" max="9464" width="13.5703125" customWidth="1"/>
    <col min="9465" max="9465" width="7.7109375" customWidth="1"/>
    <col min="9466" max="9466" width="8.7109375" customWidth="1"/>
    <col min="9467" max="9467" width="11.7109375" customWidth="1"/>
    <col min="9468" max="9469" width="12.7109375" customWidth="1"/>
    <col min="9470" max="9470" width="16.28515625" customWidth="1"/>
    <col min="9471" max="9471" width="15.7109375" customWidth="1"/>
    <col min="9472" max="9472" width="13.5703125" customWidth="1"/>
    <col min="9473" max="9473" width="14.42578125" customWidth="1"/>
    <col min="9474" max="9474" width="18.7109375" customWidth="1"/>
    <col min="9720" max="9720" width="13.5703125" customWidth="1"/>
    <col min="9721" max="9721" width="7.7109375" customWidth="1"/>
    <col min="9722" max="9722" width="8.7109375" customWidth="1"/>
    <col min="9723" max="9723" width="11.7109375" customWidth="1"/>
    <col min="9724" max="9725" width="12.7109375" customWidth="1"/>
    <col min="9726" max="9726" width="16.28515625" customWidth="1"/>
    <col min="9727" max="9727" width="15.7109375" customWidth="1"/>
    <col min="9728" max="9728" width="13.5703125" customWidth="1"/>
    <col min="9729" max="9729" width="14.42578125" customWidth="1"/>
    <col min="9730" max="9730" width="18.7109375" customWidth="1"/>
    <col min="9976" max="9976" width="13.5703125" customWidth="1"/>
    <col min="9977" max="9977" width="7.7109375" customWidth="1"/>
    <col min="9978" max="9978" width="8.7109375" customWidth="1"/>
    <col min="9979" max="9979" width="11.7109375" customWidth="1"/>
    <col min="9980" max="9981" width="12.7109375" customWidth="1"/>
    <col min="9982" max="9982" width="16.28515625" customWidth="1"/>
    <col min="9983" max="9983" width="15.7109375" customWidth="1"/>
    <col min="9984" max="9984" width="13.5703125" customWidth="1"/>
    <col min="9985" max="9985" width="14.42578125" customWidth="1"/>
    <col min="9986" max="9986" width="18.7109375" customWidth="1"/>
    <col min="10232" max="10232" width="13.5703125" customWidth="1"/>
    <col min="10233" max="10233" width="7.7109375" customWidth="1"/>
    <col min="10234" max="10234" width="8.7109375" customWidth="1"/>
    <col min="10235" max="10235" width="11.7109375" customWidth="1"/>
    <col min="10236" max="10237" width="12.7109375" customWidth="1"/>
    <col min="10238" max="10238" width="16.28515625" customWidth="1"/>
    <col min="10239" max="10239" width="15.7109375" customWidth="1"/>
    <col min="10240" max="10240" width="13.5703125" customWidth="1"/>
    <col min="10241" max="10241" width="14.42578125" customWidth="1"/>
    <col min="10242" max="10242" width="18.7109375" customWidth="1"/>
    <col min="10488" max="10488" width="13.5703125" customWidth="1"/>
    <col min="10489" max="10489" width="7.7109375" customWidth="1"/>
    <col min="10490" max="10490" width="8.7109375" customWidth="1"/>
    <col min="10491" max="10491" width="11.7109375" customWidth="1"/>
    <col min="10492" max="10493" width="12.7109375" customWidth="1"/>
    <col min="10494" max="10494" width="16.28515625" customWidth="1"/>
    <col min="10495" max="10495" width="15.7109375" customWidth="1"/>
    <col min="10496" max="10496" width="13.5703125" customWidth="1"/>
    <col min="10497" max="10497" width="14.42578125" customWidth="1"/>
    <col min="10498" max="10498" width="18.7109375" customWidth="1"/>
    <col min="10744" max="10744" width="13.5703125" customWidth="1"/>
    <col min="10745" max="10745" width="7.7109375" customWidth="1"/>
    <col min="10746" max="10746" width="8.7109375" customWidth="1"/>
    <col min="10747" max="10747" width="11.7109375" customWidth="1"/>
    <col min="10748" max="10749" width="12.7109375" customWidth="1"/>
    <col min="10750" max="10750" width="16.28515625" customWidth="1"/>
    <col min="10751" max="10751" width="15.7109375" customWidth="1"/>
    <col min="10752" max="10752" width="13.5703125" customWidth="1"/>
    <col min="10753" max="10753" width="14.42578125" customWidth="1"/>
    <col min="10754" max="10754" width="18.7109375" customWidth="1"/>
    <col min="11000" max="11000" width="13.5703125" customWidth="1"/>
    <col min="11001" max="11001" width="7.7109375" customWidth="1"/>
    <col min="11002" max="11002" width="8.7109375" customWidth="1"/>
    <col min="11003" max="11003" width="11.7109375" customWidth="1"/>
    <col min="11004" max="11005" width="12.7109375" customWidth="1"/>
    <col min="11006" max="11006" width="16.28515625" customWidth="1"/>
    <col min="11007" max="11007" width="15.7109375" customWidth="1"/>
    <col min="11008" max="11008" width="13.5703125" customWidth="1"/>
    <col min="11009" max="11009" width="14.42578125" customWidth="1"/>
    <col min="11010" max="11010" width="18.7109375" customWidth="1"/>
    <col min="11256" max="11256" width="13.5703125" customWidth="1"/>
    <col min="11257" max="11257" width="7.7109375" customWidth="1"/>
    <col min="11258" max="11258" width="8.7109375" customWidth="1"/>
    <col min="11259" max="11259" width="11.7109375" customWidth="1"/>
    <col min="11260" max="11261" width="12.7109375" customWidth="1"/>
    <col min="11262" max="11262" width="16.28515625" customWidth="1"/>
    <col min="11263" max="11263" width="15.7109375" customWidth="1"/>
    <col min="11264" max="11264" width="13.5703125" customWidth="1"/>
    <col min="11265" max="11265" width="14.42578125" customWidth="1"/>
    <col min="11266" max="11266" width="18.7109375" customWidth="1"/>
    <col min="11512" max="11512" width="13.5703125" customWidth="1"/>
    <col min="11513" max="11513" width="7.7109375" customWidth="1"/>
    <col min="11514" max="11514" width="8.7109375" customWidth="1"/>
    <col min="11515" max="11515" width="11.7109375" customWidth="1"/>
    <col min="11516" max="11517" width="12.7109375" customWidth="1"/>
    <col min="11518" max="11518" width="16.28515625" customWidth="1"/>
    <col min="11519" max="11519" width="15.7109375" customWidth="1"/>
    <col min="11520" max="11520" width="13.5703125" customWidth="1"/>
    <col min="11521" max="11521" width="14.42578125" customWidth="1"/>
    <col min="11522" max="11522" width="18.7109375" customWidth="1"/>
    <col min="11768" max="11768" width="13.5703125" customWidth="1"/>
    <col min="11769" max="11769" width="7.7109375" customWidth="1"/>
    <col min="11770" max="11770" width="8.7109375" customWidth="1"/>
    <col min="11771" max="11771" width="11.7109375" customWidth="1"/>
    <col min="11772" max="11773" width="12.7109375" customWidth="1"/>
    <col min="11774" max="11774" width="16.28515625" customWidth="1"/>
    <col min="11775" max="11775" width="15.7109375" customWidth="1"/>
    <col min="11776" max="11776" width="13.5703125" customWidth="1"/>
    <col min="11777" max="11777" width="14.42578125" customWidth="1"/>
    <col min="11778" max="11778" width="18.7109375" customWidth="1"/>
    <col min="12024" max="12024" width="13.5703125" customWidth="1"/>
    <col min="12025" max="12025" width="7.7109375" customWidth="1"/>
    <col min="12026" max="12026" width="8.7109375" customWidth="1"/>
    <col min="12027" max="12027" width="11.7109375" customWidth="1"/>
    <col min="12028" max="12029" width="12.7109375" customWidth="1"/>
    <col min="12030" max="12030" width="16.28515625" customWidth="1"/>
    <col min="12031" max="12031" width="15.7109375" customWidth="1"/>
    <col min="12032" max="12032" width="13.5703125" customWidth="1"/>
    <col min="12033" max="12033" width="14.42578125" customWidth="1"/>
    <col min="12034" max="12034" width="18.7109375" customWidth="1"/>
    <col min="12280" max="12280" width="13.5703125" customWidth="1"/>
    <col min="12281" max="12281" width="7.7109375" customWidth="1"/>
    <col min="12282" max="12282" width="8.7109375" customWidth="1"/>
    <col min="12283" max="12283" width="11.7109375" customWidth="1"/>
    <col min="12284" max="12285" width="12.7109375" customWidth="1"/>
    <col min="12286" max="12286" width="16.28515625" customWidth="1"/>
    <col min="12287" max="12287" width="15.7109375" customWidth="1"/>
    <col min="12288" max="12288" width="13.5703125" customWidth="1"/>
    <col min="12289" max="12289" width="14.42578125" customWidth="1"/>
    <col min="12290" max="12290" width="18.7109375" customWidth="1"/>
    <col min="12536" max="12536" width="13.5703125" customWidth="1"/>
    <col min="12537" max="12537" width="7.7109375" customWidth="1"/>
    <col min="12538" max="12538" width="8.7109375" customWidth="1"/>
    <col min="12539" max="12539" width="11.7109375" customWidth="1"/>
    <col min="12540" max="12541" width="12.7109375" customWidth="1"/>
    <col min="12542" max="12542" width="16.28515625" customWidth="1"/>
    <col min="12543" max="12543" width="15.7109375" customWidth="1"/>
    <col min="12544" max="12544" width="13.5703125" customWidth="1"/>
    <col min="12545" max="12545" width="14.42578125" customWidth="1"/>
    <col min="12546" max="12546" width="18.7109375" customWidth="1"/>
    <col min="12792" max="12792" width="13.5703125" customWidth="1"/>
    <col min="12793" max="12793" width="7.7109375" customWidth="1"/>
    <col min="12794" max="12794" width="8.7109375" customWidth="1"/>
    <col min="12795" max="12795" width="11.7109375" customWidth="1"/>
    <col min="12796" max="12797" width="12.7109375" customWidth="1"/>
    <col min="12798" max="12798" width="16.28515625" customWidth="1"/>
    <col min="12799" max="12799" width="15.7109375" customWidth="1"/>
    <col min="12800" max="12800" width="13.5703125" customWidth="1"/>
    <col min="12801" max="12801" width="14.42578125" customWidth="1"/>
    <col min="12802" max="12802" width="18.7109375" customWidth="1"/>
    <col min="13048" max="13048" width="13.5703125" customWidth="1"/>
    <col min="13049" max="13049" width="7.7109375" customWidth="1"/>
    <col min="13050" max="13050" width="8.7109375" customWidth="1"/>
    <col min="13051" max="13051" width="11.7109375" customWidth="1"/>
    <col min="13052" max="13053" width="12.7109375" customWidth="1"/>
    <col min="13054" max="13054" width="16.28515625" customWidth="1"/>
    <col min="13055" max="13055" width="15.7109375" customWidth="1"/>
    <col min="13056" max="13056" width="13.5703125" customWidth="1"/>
    <col min="13057" max="13057" width="14.42578125" customWidth="1"/>
    <col min="13058" max="13058" width="18.7109375" customWidth="1"/>
    <col min="13304" max="13304" width="13.5703125" customWidth="1"/>
    <col min="13305" max="13305" width="7.7109375" customWidth="1"/>
    <col min="13306" max="13306" width="8.7109375" customWidth="1"/>
    <col min="13307" max="13307" width="11.7109375" customWidth="1"/>
    <col min="13308" max="13309" width="12.7109375" customWidth="1"/>
    <col min="13310" max="13310" width="16.28515625" customWidth="1"/>
    <col min="13311" max="13311" width="15.7109375" customWidth="1"/>
    <col min="13312" max="13312" width="13.5703125" customWidth="1"/>
    <col min="13313" max="13313" width="14.42578125" customWidth="1"/>
    <col min="13314" max="13314" width="18.7109375" customWidth="1"/>
    <col min="13560" max="13560" width="13.5703125" customWidth="1"/>
    <col min="13561" max="13561" width="7.7109375" customWidth="1"/>
    <col min="13562" max="13562" width="8.7109375" customWidth="1"/>
    <col min="13563" max="13563" width="11.7109375" customWidth="1"/>
    <col min="13564" max="13565" width="12.7109375" customWidth="1"/>
    <col min="13566" max="13566" width="16.28515625" customWidth="1"/>
    <col min="13567" max="13567" width="15.7109375" customWidth="1"/>
    <col min="13568" max="13568" width="13.5703125" customWidth="1"/>
    <col min="13569" max="13569" width="14.42578125" customWidth="1"/>
    <col min="13570" max="13570" width="18.7109375" customWidth="1"/>
    <col min="13816" max="13816" width="13.5703125" customWidth="1"/>
    <col min="13817" max="13817" width="7.7109375" customWidth="1"/>
    <col min="13818" max="13818" width="8.7109375" customWidth="1"/>
    <col min="13819" max="13819" width="11.7109375" customWidth="1"/>
    <col min="13820" max="13821" width="12.7109375" customWidth="1"/>
    <col min="13822" max="13822" width="16.28515625" customWidth="1"/>
    <col min="13823" max="13823" width="15.7109375" customWidth="1"/>
    <col min="13824" max="13824" width="13.5703125" customWidth="1"/>
    <col min="13825" max="13825" width="14.42578125" customWidth="1"/>
    <col min="13826" max="13826" width="18.7109375" customWidth="1"/>
    <col min="14072" max="14072" width="13.5703125" customWidth="1"/>
    <col min="14073" max="14073" width="7.7109375" customWidth="1"/>
    <col min="14074" max="14074" width="8.7109375" customWidth="1"/>
    <col min="14075" max="14075" width="11.7109375" customWidth="1"/>
    <col min="14076" max="14077" width="12.7109375" customWidth="1"/>
    <col min="14078" max="14078" width="16.28515625" customWidth="1"/>
    <col min="14079" max="14079" width="15.7109375" customWidth="1"/>
    <col min="14080" max="14080" width="13.5703125" customWidth="1"/>
    <col min="14081" max="14081" width="14.42578125" customWidth="1"/>
    <col min="14082" max="14082" width="18.7109375" customWidth="1"/>
    <col min="14328" max="14328" width="13.5703125" customWidth="1"/>
    <col min="14329" max="14329" width="7.7109375" customWidth="1"/>
    <col min="14330" max="14330" width="8.7109375" customWidth="1"/>
    <col min="14331" max="14331" width="11.7109375" customWidth="1"/>
    <col min="14332" max="14333" width="12.7109375" customWidth="1"/>
    <col min="14334" max="14334" width="16.28515625" customWidth="1"/>
    <col min="14335" max="14335" width="15.7109375" customWidth="1"/>
    <col min="14336" max="14336" width="13.5703125" customWidth="1"/>
    <col min="14337" max="14337" width="14.42578125" customWidth="1"/>
    <col min="14338" max="14338" width="18.7109375" customWidth="1"/>
    <col min="14584" max="14584" width="13.5703125" customWidth="1"/>
    <col min="14585" max="14585" width="7.7109375" customWidth="1"/>
    <col min="14586" max="14586" width="8.7109375" customWidth="1"/>
    <col min="14587" max="14587" width="11.7109375" customWidth="1"/>
    <col min="14588" max="14589" width="12.7109375" customWidth="1"/>
    <col min="14590" max="14590" width="16.28515625" customWidth="1"/>
    <col min="14591" max="14591" width="15.7109375" customWidth="1"/>
    <col min="14592" max="14592" width="13.5703125" customWidth="1"/>
    <col min="14593" max="14593" width="14.42578125" customWidth="1"/>
    <col min="14594" max="14594" width="18.7109375" customWidth="1"/>
    <col min="14840" max="14840" width="13.5703125" customWidth="1"/>
    <col min="14841" max="14841" width="7.7109375" customWidth="1"/>
    <col min="14842" max="14842" width="8.7109375" customWidth="1"/>
    <col min="14843" max="14843" width="11.7109375" customWidth="1"/>
    <col min="14844" max="14845" width="12.7109375" customWidth="1"/>
    <col min="14846" max="14846" width="16.28515625" customWidth="1"/>
    <col min="14847" max="14847" width="15.7109375" customWidth="1"/>
    <col min="14848" max="14848" width="13.5703125" customWidth="1"/>
    <col min="14849" max="14849" width="14.42578125" customWidth="1"/>
    <col min="14850" max="14850" width="18.7109375" customWidth="1"/>
    <col min="15096" max="15096" width="13.5703125" customWidth="1"/>
    <col min="15097" max="15097" width="7.7109375" customWidth="1"/>
    <col min="15098" max="15098" width="8.7109375" customWidth="1"/>
    <col min="15099" max="15099" width="11.7109375" customWidth="1"/>
    <col min="15100" max="15101" width="12.7109375" customWidth="1"/>
    <col min="15102" max="15102" width="16.28515625" customWidth="1"/>
    <col min="15103" max="15103" width="15.7109375" customWidth="1"/>
    <col min="15104" max="15104" width="13.5703125" customWidth="1"/>
    <col min="15105" max="15105" width="14.42578125" customWidth="1"/>
    <col min="15106" max="15106" width="18.7109375" customWidth="1"/>
    <col min="15352" max="15352" width="13.5703125" customWidth="1"/>
    <col min="15353" max="15353" width="7.7109375" customWidth="1"/>
    <col min="15354" max="15354" width="8.7109375" customWidth="1"/>
    <col min="15355" max="15355" width="11.7109375" customWidth="1"/>
    <col min="15356" max="15357" width="12.7109375" customWidth="1"/>
    <col min="15358" max="15358" width="16.28515625" customWidth="1"/>
    <col min="15359" max="15359" width="15.7109375" customWidth="1"/>
    <col min="15360" max="15360" width="13.5703125" customWidth="1"/>
    <col min="15361" max="15361" width="14.42578125" customWidth="1"/>
    <col min="15362" max="15362" width="18.7109375" customWidth="1"/>
    <col min="15608" max="15608" width="13.5703125" customWidth="1"/>
    <col min="15609" max="15609" width="7.7109375" customWidth="1"/>
    <col min="15610" max="15610" width="8.7109375" customWidth="1"/>
    <col min="15611" max="15611" width="11.7109375" customWidth="1"/>
    <col min="15612" max="15613" width="12.7109375" customWidth="1"/>
    <col min="15614" max="15614" width="16.28515625" customWidth="1"/>
    <col min="15615" max="15615" width="15.7109375" customWidth="1"/>
    <col min="15616" max="15616" width="13.5703125" customWidth="1"/>
    <col min="15617" max="15617" width="14.42578125" customWidth="1"/>
    <col min="15618" max="15618" width="18.7109375" customWidth="1"/>
    <col min="15864" max="15864" width="13.5703125" customWidth="1"/>
    <col min="15865" max="15865" width="7.7109375" customWidth="1"/>
    <col min="15866" max="15866" width="8.7109375" customWidth="1"/>
    <col min="15867" max="15867" width="11.7109375" customWidth="1"/>
    <col min="15868" max="15869" width="12.7109375" customWidth="1"/>
    <col min="15870" max="15870" width="16.28515625" customWidth="1"/>
    <col min="15871" max="15871" width="15.7109375" customWidth="1"/>
    <col min="15872" max="15872" width="13.5703125" customWidth="1"/>
    <col min="15873" max="15873" width="14.42578125" customWidth="1"/>
    <col min="15874" max="15874" width="18.7109375" customWidth="1"/>
    <col min="16120" max="16120" width="13.5703125" customWidth="1"/>
    <col min="16121" max="16121" width="7.7109375" customWidth="1"/>
    <col min="16122" max="16122" width="8.7109375" customWidth="1"/>
    <col min="16123" max="16123" width="11.7109375" customWidth="1"/>
    <col min="16124" max="16125" width="12.7109375" customWidth="1"/>
    <col min="16126" max="16126" width="16.28515625" customWidth="1"/>
    <col min="16127" max="16127" width="15.7109375" customWidth="1"/>
    <col min="16128" max="16128" width="13.5703125" customWidth="1"/>
    <col min="16129" max="16129" width="14.42578125" customWidth="1"/>
    <col min="16130" max="16130" width="18.7109375" customWidth="1"/>
  </cols>
  <sheetData>
    <row r="1" spans="1:16" ht="15.75" x14ac:dyDescent="0.25">
      <c r="A1" s="1"/>
      <c r="B1" s="1"/>
      <c r="F1" s="35" t="s">
        <v>0</v>
      </c>
      <c r="G1" s="4"/>
    </row>
    <row r="2" spans="1:16" ht="15.75" thickBot="1" x14ac:dyDescent="0.3">
      <c r="A2" s="1"/>
      <c r="B2" s="1"/>
      <c r="C2" s="1"/>
      <c r="D2" s="1"/>
      <c r="E2" s="1"/>
      <c r="F2" s="1"/>
      <c r="G2" s="4"/>
    </row>
    <row r="3" spans="1:16" ht="16.5" thickBot="1" x14ac:dyDescent="0.3">
      <c r="A3" s="1"/>
      <c r="B3" s="1"/>
      <c r="D3" s="4"/>
      <c r="F3" s="86" t="s">
        <v>318</v>
      </c>
    </row>
    <row r="4" spans="1:16" x14ac:dyDescent="0.25">
      <c r="A4" s="1"/>
      <c r="B4" s="1"/>
      <c r="C4" s="1"/>
      <c r="F4" s="5"/>
      <c r="G4" s="4"/>
    </row>
    <row r="5" spans="1:16" x14ac:dyDescent="0.25">
      <c r="C5" s="7" t="s">
        <v>1</v>
      </c>
      <c r="D5" s="72" t="s">
        <v>39</v>
      </c>
      <c r="E5" s="6"/>
      <c r="I5" s="34" t="s">
        <v>50</v>
      </c>
      <c r="J5" s="74" t="s">
        <v>295</v>
      </c>
    </row>
    <row r="6" spans="1:16" x14ac:dyDescent="0.25">
      <c r="C6" s="7" t="s">
        <v>2</v>
      </c>
      <c r="D6" s="72" t="s">
        <v>3</v>
      </c>
      <c r="E6" s="6"/>
      <c r="I6" s="7" t="s">
        <v>4</v>
      </c>
      <c r="J6" s="72" t="s">
        <v>5</v>
      </c>
    </row>
    <row r="7" spans="1:16" x14ac:dyDescent="0.25">
      <c r="C7" s="7" t="s">
        <v>6</v>
      </c>
      <c r="D7" s="72" t="s">
        <v>7</v>
      </c>
      <c r="E7" s="8"/>
      <c r="I7" s="7" t="s">
        <v>8</v>
      </c>
      <c r="J7" s="73" t="s">
        <v>51</v>
      </c>
    </row>
    <row r="8" spans="1:16" x14ac:dyDescent="0.25">
      <c r="C8" s="7" t="s">
        <v>9</v>
      </c>
      <c r="D8" s="83" t="s">
        <v>52</v>
      </c>
      <c r="E8" s="3"/>
      <c r="I8" s="7" t="s">
        <v>10</v>
      </c>
      <c r="J8" s="72" t="s">
        <v>11</v>
      </c>
    </row>
    <row r="9" spans="1:16" x14ac:dyDescent="0.25">
      <c r="C9" s="7" t="s">
        <v>40</v>
      </c>
      <c r="D9" s="74" t="s">
        <v>53</v>
      </c>
      <c r="E9"/>
      <c r="J9" s="28" t="s">
        <v>41</v>
      </c>
    </row>
    <row r="10" spans="1:16" x14ac:dyDescent="0.25">
      <c r="H10" s="84"/>
      <c r="I10" s="2"/>
      <c r="J10" s="27"/>
      <c r="K10" s="2"/>
      <c r="L10" s="21"/>
    </row>
    <row r="11" spans="1:16" ht="50.1" customHeight="1" x14ac:dyDescent="0.25">
      <c r="A11" s="36" t="s">
        <v>12</v>
      </c>
      <c r="B11" s="36" t="s">
        <v>54</v>
      </c>
      <c r="C11" s="36" t="s">
        <v>55</v>
      </c>
      <c r="D11" s="36" t="s">
        <v>13</v>
      </c>
      <c r="E11" s="36" t="s">
        <v>300</v>
      </c>
      <c r="F11" s="36" t="s">
        <v>56</v>
      </c>
      <c r="G11" s="36" t="s">
        <v>14</v>
      </c>
      <c r="H11" s="36" t="s">
        <v>15</v>
      </c>
      <c r="I11" s="10" t="s">
        <v>16</v>
      </c>
      <c r="J11" s="37" t="s">
        <v>17</v>
      </c>
      <c r="K11" s="38" t="s">
        <v>57</v>
      </c>
      <c r="L11" s="69" t="s">
        <v>297</v>
      </c>
    </row>
    <row r="12" spans="1:16" s="9" customFormat="1" x14ac:dyDescent="0.25">
      <c r="A12" s="11">
        <v>0</v>
      </c>
      <c r="B12" s="11" t="s">
        <v>58</v>
      </c>
      <c r="C12" s="11">
        <v>1</v>
      </c>
      <c r="D12" s="22">
        <v>43174</v>
      </c>
      <c r="E12" s="12" t="s">
        <v>18</v>
      </c>
      <c r="F12" s="12" t="s">
        <v>18</v>
      </c>
      <c r="G12" s="12" t="s">
        <v>59</v>
      </c>
      <c r="H12" s="12" t="s">
        <v>60</v>
      </c>
      <c r="I12" s="39" t="s">
        <v>42</v>
      </c>
      <c r="J12" s="40">
        <v>0.4239</v>
      </c>
      <c r="K12" s="41" t="str">
        <f>IF(ISNUMBER(I12),ROUND(I12/J12,0),I12)</f>
        <v>ND</v>
      </c>
      <c r="L12" s="21"/>
      <c r="N12"/>
      <c r="O12"/>
      <c r="P12"/>
    </row>
    <row r="13" spans="1:16" s="9" customFormat="1" x14ac:dyDescent="0.25">
      <c r="A13" s="11">
        <v>0</v>
      </c>
      <c r="B13" s="11" t="s">
        <v>58</v>
      </c>
      <c r="C13" s="11">
        <v>2</v>
      </c>
      <c r="D13" s="22">
        <v>43174</v>
      </c>
      <c r="E13" s="11" t="s">
        <v>18</v>
      </c>
      <c r="F13" s="11" t="s">
        <v>18</v>
      </c>
      <c r="G13" s="11" t="s">
        <v>59</v>
      </c>
      <c r="H13" s="11" t="s">
        <v>61</v>
      </c>
      <c r="I13" s="30" t="s">
        <v>42</v>
      </c>
      <c r="J13" s="40">
        <v>0.505</v>
      </c>
      <c r="K13" s="21" t="str">
        <f t="shared" ref="K13:K56" si="0">IF(ISNUMBER(I13),ROUND(I13/J13,0),I13)</f>
        <v>ND</v>
      </c>
      <c r="L13" s="21"/>
      <c r="N13"/>
      <c r="O13"/>
      <c r="P13"/>
    </row>
    <row r="14" spans="1:16" s="9" customFormat="1" x14ac:dyDescent="0.25">
      <c r="A14" s="13">
        <v>0</v>
      </c>
      <c r="B14" s="13" t="s">
        <v>58</v>
      </c>
      <c r="C14" s="13">
        <v>3</v>
      </c>
      <c r="D14" s="42">
        <v>43174</v>
      </c>
      <c r="E14" s="13" t="s">
        <v>18</v>
      </c>
      <c r="F14" s="13" t="s">
        <v>18</v>
      </c>
      <c r="G14" s="13" t="s">
        <v>62</v>
      </c>
      <c r="H14" s="13" t="s">
        <v>63</v>
      </c>
      <c r="I14" s="43" t="s">
        <v>42</v>
      </c>
      <c r="J14" s="44">
        <v>0.28079999999999999</v>
      </c>
      <c r="K14" s="45" t="str">
        <f t="shared" si="0"/>
        <v>ND</v>
      </c>
      <c r="L14" s="45"/>
      <c r="N14"/>
      <c r="O14"/>
      <c r="P14"/>
    </row>
    <row r="15" spans="1:16" s="9" customFormat="1" x14ac:dyDescent="0.25">
      <c r="A15" s="11">
        <v>50</v>
      </c>
      <c r="B15" s="11" t="s">
        <v>58</v>
      </c>
      <c r="C15" s="11">
        <v>4</v>
      </c>
      <c r="D15" s="22">
        <v>43180</v>
      </c>
      <c r="E15" s="11" t="s">
        <v>18</v>
      </c>
      <c r="F15" s="11" t="s">
        <v>18</v>
      </c>
      <c r="G15" s="14" t="s">
        <v>64</v>
      </c>
      <c r="H15" s="12" t="s">
        <v>65</v>
      </c>
      <c r="I15" s="39" t="s">
        <v>42</v>
      </c>
      <c r="J15" s="46">
        <v>0.54949999999999999</v>
      </c>
      <c r="K15" s="31" t="str">
        <f t="shared" si="0"/>
        <v>ND</v>
      </c>
      <c r="L15" s="21"/>
      <c r="N15"/>
      <c r="O15"/>
      <c r="P15"/>
    </row>
    <row r="16" spans="1:16" s="9" customFormat="1" x14ac:dyDescent="0.25">
      <c r="A16" s="11">
        <v>50</v>
      </c>
      <c r="B16" s="11" t="s">
        <v>58</v>
      </c>
      <c r="C16" s="11">
        <v>5</v>
      </c>
      <c r="D16" s="22">
        <v>43180</v>
      </c>
      <c r="E16" s="11" t="s">
        <v>18</v>
      </c>
      <c r="F16" s="11" t="s">
        <v>18</v>
      </c>
      <c r="G16" s="15" t="s">
        <v>66</v>
      </c>
      <c r="H16" s="11" t="s">
        <v>67</v>
      </c>
      <c r="I16" s="47">
        <v>2.7909752940404795</v>
      </c>
      <c r="J16" s="40">
        <v>0.50600000000000001</v>
      </c>
      <c r="K16" s="47">
        <f>IF(ISNUMBER(I16),ROUND(I16/J16,3),I16)</f>
        <v>5.516</v>
      </c>
      <c r="L16" s="21"/>
      <c r="N16"/>
      <c r="O16"/>
      <c r="P16"/>
    </row>
    <row r="17" spans="1:16" s="9" customFormat="1" x14ac:dyDescent="0.25">
      <c r="A17" s="11">
        <v>50</v>
      </c>
      <c r="B17" s="11" t="s">
        <v>58</v>
      </c>
      <c r="C17" s="11">
        <v>6</v>
      </c>
      <c r="D17" s="22">
        <v>43180</v>
      </c>
      <c r="E17" s="11" t="s">
        <v>18</v>
      </c>
      <c r="F17" s="11" t="s">
        <v>18</v>
      </c>
      <c r="G17" s="15" t="s">
        <v>68</v>
      </c>
      <c r="H17" s="11" t="s">
        <v>69</v>
      </c>
      <c r="I17" s="30" t="s">
        <v>42</v>
      </c>
      <c r="J17" s="40">
        <v>0.51300000000000001</v>
      </c>
      <c r="K17" s="21" t="str">
        <f t="shared" si="0"/>
        <v>ND</v>
      </c>
      <c r="L17" s="21"/>
      <c r="N17"/>
      <c r="O17"/>
      <c r="P17"/>
    </row>
    <row r="18" spans="1:16" s="9" customFormat="1" x14ac:dyDescent="0.25">
      <c r="A18" s="11">
        <v>50</v>
      </c>
      <c r="B18" s="11" t="s">
        <v>58</v>
      </c>
      <c r="C18" s="11">
        <v>7</v>
      </c>
      <c r="D18" s="22">
        <v>43180</v>
      </c>
      <c r="E18" s="22" t="s">
        <v>301</v>
      </c>
      <c r="F18" s="29">
        <v>8.3333333333333329E-2</v>
      </c>
      <c r="G18" s="15" t="s">
        <v>70</v>
      </c>
      <c r="H18" s="11" t="s">
        <v>71</v>
      </c>
      <c r="I18" s="48">
        <v>1696.84178654588</v>
      </c>
      <c r="J18" s="40">
        <v>0.46879999999999999</v>
      </c>
      <c r="K18" s="21">
        <f t="shared" si="0"/>
        <v>3620</v>
      </c>
      <c r="L18" s="21"/>
      <c r="N18"/>
      <c r="O18"/>
      <c r="P18"/>
    </row>
    <row r="19" spans="1:16" s="9" customFormat="1" x14ac:dyDescent="0.25">
      <c r="A19" s="11">
        <v>50</v>
      </c>
      <c r="B19" s="11" t="s">
        <v>58</v>
      </c>
      <c r="C19" s="11">
        <v>8</v>
      </c>
      <c r="D19" s="22">
        <v>43180</v>
      </c>
      <c r="E19" s="22" t="s">
        <v>301</v>
      </c>
      <c r="F19" s="29">
        <v>8.3333333333333329E-2</v>
      </c>
      <c r="G19" s="15" t="s">
        <v>72</v>
      </c>
      <c r="H19" s="11" t="s">
        <v>73</v>
      </c>
      <c r="I19" s="48">
        <v>2802.6135056236199</v>
      </c>
      <c r="J19" s="40">
        <v>0.54200000000000004</v>
      </c>
      <c r="K19" s="21">
        <f t="shared" si="0"/>
        <v>5171</v>
      </c>
      <c r="L19" s="21"/>
      <c r="N19"/>
      <c r="O19"/>
      <c r="P19"/>
    </row>
    <row r="20" spans="1:16" s="9" customFormat="1" x14ac:dyDescent="0.25">
      <c r="A20" s="11">
        <v>50</v>
      </c>
      <c r="B20" s="11" t="s">
        <v>58</v>
      </c>
      <c r="C20" s="11">
        <v>9</v>
      </c>
      <c r="D20" s="22">
        <v>43180</v>
      </c>
      <c r="E20" s="22" t="s">
        <v>301</v>
      </c>
      <c r="F20" s="29">
        <v>8.3333333333333329E-2</v>
      </c>
      <c r="G20" s="15" t="s">
        <v>74</v>
      </c>
      <c r="H20" s="11" t="s">
        <v>75</v>
      </c>
      <c r="I20" s="48">
        <v>2558.7564206726797</v>
      </c>
      <c r="J20" s="40">
        <v>0.52</v>
      </c>
      <c r="K20" s="21">
        <f t="shared" si="0"/>
        <v>4921</v>
      </c>
      <c r="L20" s="21"/>
      <c r="N20"/>
      <c r="O20"/>
      <c r="P20"/>
    </row>
    <row r="21" spans="1:16" s="9" customFormat="1" x14ac:dyDescent="0.25">
      <c r="A21" s="11">
        <v>50</v>
      </c>
      <c r="B21" s="11" t="s">
        <v>58</v>
      </c>
      <c r="C21" s="11">
        <v>10</v>
      </c>
      <c r="D21" s="22">
        <v>43180</v>
      </c>
      <c r="E21" s="22" t="s">
        <v>302</v>
      </c>
      <c r="F21" s="16">
        <v>0.16666666666666666</v>
      </c>
      <c r="G21" s="11" t="s">
        <v>76</v>
      </c>
      <c r="H21" s="11" t="s">
        <v>77</v>
      </c>
      <c r="I21" s="48">
        <v>1925.3165345228458</v>
      </c>
      <c r="J21" s="40">
        <v>0.45540000000000003</v>
      </c>
      <c r="K21" s="21">
        <f t="shared" si="0"/>
        <v>4228</v>
      </c>
      <c r="L21" s="21"/>
      <c r="N21"/>
      <c r="O21"/>
      <c r="P21"/>
    </row>
    <row r="22" spans="1:16" s="9" customFormat="1" x14ac:dyDescent="0.25">
      <c r="A22" s="11">
        <v>50</v>
      </c>
      <c r="B22" s="11" t="s">
        <v>58</v>
      </c>
      <c r="C22" s="11">
        <v>11</v>
      </c>
      <c r="D22" s="22">
        <v>43180</v>
      </c>
      <c r="E22" s="22" t="s">
        <v>302</v>
      </c>
      <c r="F22" s="16">
        <v>0.16666666666666666</v>
      </c>
      <c r="G22" s="11" t="s">
        <v>76</v>
      </c>
      <c r="H22" s="11" t="s">
        <v>78</v>
      </c>
      <c r="I22" s="48">
        <v>2669.2816633338998</v>
      </c>
      <c r="J22" s="40">
        <v>0.54649999999999999</v>
      </c>
      <c r="K22" s="21">
        <f t="shared" si="0"/>
        <v>4884</v>
      </c>
      <c r="L22" s="21"/>
      <c r="N22"/>
      <c r="O22"/>
      <c r="P22"/>
    </row>
    <row r="23" spans="1:16" s="9" customFormat="1" x14ac:dyDescent="0.25">
      <c r="A23" s="11">
        <v>50</v>
      </c>
      <c r="B23" s="11" t="s">
        <v>58</v>
      </c>
      <c r="C23" s="11">
        <v>12</v>
      </c>
      <c r="D23" s="22">
        <v>43180</v>
      </c>
      <c r="E23" s="22" t="s">
        <v>302</v>
      </c>
      <c r="F23" s="16">
        <v>0.16666666666666666</v>
      </c>
      <c r="G23" s="11" t="s">
        <v>79</v>
      </c>
      <c r="H23" s="11" t="s">
        <v>80</v>
      </c>
      <c r="I23" s="66">
        <v>3680.34791801556</v>
      </c>
      <c r="J23" s="67">
        <v>0.24079999999999999</v>
      </c>
      <c r="K23" s="75">
        <f>IF(ISNUMBER(I23),ROUND(I23/J23,-1),I23)</f>
        <v>15280</v>
      </c>
      <c r="L23" s="21">
        <v>1</v>
      </c>
      <c r="N23"/>
      <c r="O23"/>
      <c r="P23"/>
    </row>
    <row r="24" spans="1:16" s="9" customFormat="1" x14ac:dyDescent="0.25">
      <c r="A24" s="11">
        <v>50</v>
      </c>
      <c r="B24" s="11" t="s">
        <v>58</v>
      </c>
      <c r="C24" s="11">
        <v>13</v>
      </c>
      <c r="D24" s="22">
        <v>43180</v>
      </c>
      <c r="E24" s="22" t="s">
        <v>303</v>
      </c>
      <c r="F24" s="49">
        <v>0.25</v>
      </c>
      <c r="G24" s="11" t="s">
        <v>43</v>
      </c>
      <c r="H24" s="11" t="s">
        <v>81</v>
      </c>
      <c r="I24" s="66">
        <v>3213.3894619430998</v>
      </c>
      <c r="J24" s="67">
        <v>0.51849999999999996</v>
      </c>
      <c r="K24" s="75">
        <f t="shared" si="0"/>
        <v>6197</v>
      </c>
      <c r="L24" s="21">
        <v>1</v>
      </c>
      <c r="N24"/>
      <c r="O24"/>
      <c r="P24"/>
    </row>
    <row r="25" spans="1:16" s="9" customFormat="1" x14ac:dyDescent="0.25">
      <c r="A25" s="11">
        <v>50</v>
      </c>
      <c r="B25" s="11" t="s">
        <v>58</v>
      </c>
      <c r="C25" s="11">
        <v>14</v>
      </c>
      <c r="D25" s="22">
        <v>43180</v>
      </c>
      <c r="E25" s="22" t="s">
        <v>303</v>
      </c>
      <c r="F25" s="49">
        <v>0.25</v>
      </c>
      <c r="G25" s="11" t="s">
        <v>82</v>
      </c>
      <c r="H25" s="11" t="s">
        <v>83</v>
      </c>
      <c r="I25" s="66">
        <v>1319.8836160610699</v>
      </c>
      <c r="J25" s="67">
        <v>0.55549999999999999</v>
      </c>
      <c r="K25" s="75">
        <f t="shared" si="0"/>
        <v>2376</v>
      </c>
      <c r="L25" s="21"/>
      <c r="N25"/>
      <c r="O25"/>
      <c r="P25"/>
    </row>
    <row r="26" spans="1:16" s="9" customFormat="1" x14ac:dyDescent="0.25">
      <c r="A26" s="11">
        <v>50</v>
      </c>
      <c r="B26" s="11" t="s">
        <v>58</v>
      </c>
      <c r="C26" s="11">
        <v>15</v>
      </c>
      <c r="D26" s="22">
        <v>43180</v>
      </c>
      <c r="E26" s="22" t="s">
        <v>303</v>
      </c>
      <c r="F26" s="49">
        <v>0.25</v>
      </c>
      <c r="G26" s="11" t="s">
        <v>84</v>
      </c>
      <c r="H26" s="11" t="s">
        <v>85</v>
      </c>
      <c r="I26" s="66">
        <v>1257.480988358938</v>
      </c>
      <c r="J26" s="67">
        <v>0.47510000000000002</v>
      </c>
      <c r="K26" s="75">
        <f t="shared" si="0"/>
        <v>2647</v>
      </c>
      <c r="L26" s="21"/>
      <c r="N26"/>
      <c r="O26"/>
      <c r="P26"/>
    </row>
    <row r="27" spans="1:16" s="9" customFormat="1" x14ac:dyDescent="0.25">
      <c r="A27" s="11">
        <v>50</v>
      </c>
      <c r="B27" s="11" t="s">
        <v>58</v>
      </c>
      <c r="C27" s="11">
        <v>16</v>
      </c>
      <c r="D27" s="22">
        <v>43180</v>
      </c>
      <c r="E27" s="22" t="s">
        <v>304</v>
      </c>
      <c r="F27" s="16">
        <v>0.33333333333333331</v>
      </c>
      <c r="G27" s="11" t="s">
        <v>27</v>
      </c>
      <c r="H27" s="11" t="s">
        <v>86</v>
      </c>
      <c r="I27" s="66">
        <v>1679.914610665166</v>
      </c>
      <c r="J27" s="67">
        <v>0.21540000000000001</v>
      </c>
      <c r="K27" s="75">
        <f t="shared" si="0"/>
        <v>7799</v>
      </c>
      <c r="L27" s="21">
        <v>1</v>
      </c>
      <c r="N27"/>
      <c r="O27"/>
      <c r="P27"/>
    </row>
    <row r="28" spans="1:16" s="9" customFormat="1" x14ac:dyDescent="0.25">
      <c r="A28" s="11">
        <v>50</v>
      </c>
      <c r="B28" s="11" t="s">
        <v>58</v>
      </c>
      <c r="C28" s="11">
        <v>17</v>
      </c>
      <c r="D28" s="22">
        <v>43180</v>
      </c>
      <c r="E28" s="22" t="s">
        <v>304</v>
      </c>
      <c r="F28" s="16">
        <v>0.33333333333333331</v>
      </c>
      <c r="G28" s="11" t="s">
        <v>26</v>
      </c>
      <c r="H28" s="11" t="s">
        <v>87</v>
      </c>
      <c r="I28" s="66">
        <v>1685.7309172194182</v>
      </c>
      <c r="J28" s="67">
        <v>0.45569999999999999</v>
      </c>
      <c r="K28" s="75">
        <f t="shared" si="0"/>
        <v>3699</v>
      </c>
      <c r="L28" s="21"/>
      <c r="N28"/>
      <c r="O28"/>
      <c r="P28"/>
    </row>
    <row r="29" spans="1:16" s="9" customFormat="1" x14ac:dyDescent="0.25">
      <c r="A29" s="11">
        <v>50</v>
      </c>
      <c r="B29" s="11" t="s">
        <v>58</v>
      </c>
      <c r="C29" s="11">
        <v>18</v>
      </c>
      <c r="D29" s="22">
        <v>43180</v>
      </c>
      <c r="E29" s="22" t="s">
        <v>304</v>
      </c>
      <c r="F29" s="16">
        <v>0.33333333333333331</v>
      </c>
      <c r="G29" s="11" t="s">
        <v>26</v>
      </c>
      <c r="H29" s="11" t="s">
        <v>88</v>
      </c>
      <c r="I29" s="66">
        <v>2441.4317262773802</v>
      </c>
      <c r="J29" s="67">
        <v>0.44440000000000002</v>
      </c>
      <c r="K29" s="75">
        <f t="shared" si="0"/>
        <v>5494</v>
      </c>
      <c r="L29" s="21"/>
      <c r="N29"/>
      <c r="O29"/>
      <c r="P29"/>
    </row>
    <row r="30" spans="1:16" s="9" customFormat="1" x14ac:dyDescent="0.25">
      <c r="A30" s="11">
        <v>50</v>
      </c>
      <c r="B30" s="11" t="s">
        <v>58</v>
      </c>
      <c r="C30" s="11">
        <v>19</v>
      </c>
      <c r="D30" s="22">
        <v>43180</v>
      </c>
      <c r="E30" s="22" t="s">
        <v>305</v>
      </c>
      <c r="F30" s="50">
        <v>0.5</v>
      </c>
      <c r="G30" s="11" t="s">
        <v>19</v>
      </c>
      <c r="H30" s="11" t="s">
        <v>89</v>
      </c>
      <c r="I30" s="66">
        <v>2114.8368705985199</v>
      </c>
      <c r="J30" s="67">
        <v>0.45829999999999999</v>
      </c>
      <c r="K30" s="75">
        <f t="shared" si="0"/>
        <v>4615</v>
      </c>
      <c r="L30" s="21">
        <v>1</v>
      </c>
      <c r="N30"/>
      <c r="O30"/>
      <c r="P30"/>
    </row>
    <row r="31" spans="1:16" s="9" customFormat="1" x14ac:dyDescent="0.25">
      <c r="A31" s="11">
        <v>50</v>
      </c>
      <c r="B31" s="11" t="s">
        <v>58</v>
      </c>
      <c r="C31" s="11">
        <v>20</v>
      </c>
      <c r="D31" s="22">
        <v>43180</v>
      </c>
      <c r="E31" s="22" t="s">
        <v>305</v>
      </c>
      <c r="F31" s="50">
        <v>0.5</v>
      </c>
      <c r="G31" s="11" t="s">
        <v>20</v>
      </c>
      <c r="H31" s="11" t="s">
        <v>90</v>
      </c>
      <c r="I31" s="48">
        <v>1216.148347704132</v>
      </c>
      <c r="J31" s="40">
        <v>0.45369999999999999</v>
      </c>
      <c r="K31" s="21">
        <f t="shared" si="0"/>
        <v>2681</v>
      </c>
      <c r="L31" s="21"/>
      <c r="N31"/>
      <c r="O31"/>
      <c r="P31"/>
    </row>
    <row r="32" spans="1:16" s="9" customFormat="1" x14ac:dyDescent="0.25">
      <c r="A32" s="11">
        <v>50</v>
      </c>
      <c r="B32" s="11" t="s">
        <v>58</v>
      </c>
      <c r="C32" s="11">
        <v>21</v>
      </c>
      <c r="D32" s="22">
        <v>43180</v>
      </c>
      <c r="E32" s="22" t="s">
        <v>305</v>
      </c>
      <c r="F32" s="50">
        <v>0.5</v>
      </c>
      <c r="G32" s="11" t="s">
        <v>91</v>
      </c>
      <c r="H32" s="11" t="s">
        <v>92</v>
      </c>
      <c r="I32" s="48">
        <v>1329.7172</v>
      </c>
      <c r="J32" s="67">
        <v>0.29549999999999998</v>
      </c>
      <c r="K32" s="21">
        <f t="shared" si="0"/>
        <v>4500</v>
      </c>
      <c r="L32" s="21"/>
      <c r="N32"/>
      <c r="O32"/>
      <c r="P32"/>
    </row>
    <row r="33" spans="1:16" s="9" customFormat="1" x14ac:dyDescent="0.25">
      <c r="A33" s="11">
        <v>50</v>
      </c>
      <c r="B33" s="11" t="s">
        <v>58</v>
      </c>
      <c r="C33" s="11">
        <v>22</v>
      </c>
      <c r="D33" s="22">
        <v>43180</v>
      </c>
      <c r="E33" s="22" t="s">
        <v>306</v>
      </c>
      <c r="F33" s="11">
        <v>1</v>
      </c>
      <c r="G33" s="11" t="s">
        <v>93</v>
      </c>
      <c r="H33" s="11" t="s">
        <v>94</v>
      </c>
      <c r="I33" s="48">
        <v>1417.7405539677879</v>
      </c>
      <c r="J33" s="40">
        <v>0.3654</v>
      </c>
      <c r="K33" s="21">
        <f t="shared" si="0"/>
        <v>3880</v>
      </c>
      <c r="L33" s="21"/>
      <c r="N33"/>
      <c r="O33"/>
      <c r="P33"/>
    </row>
    <row r="34" spans="1:16" s="9" customFormat="1" x14ac:dyDescent="0.25">
      <c r="A34" s="11">
        <v>50</v>
      </c>
      <c r="B34" s="11" t="s">
        <v>58</v>
      </c>
      <c r="C34" s="11">
        <v>23</v>
      </c>
      <c r="D34" s="22">
        <v>43180</v>
      </c>
      <c r="E34" s="22" t="s">
        <v>306</v>
      </c>
      <c r="F34" s="11">
        <v>1</v>
      </c>
      <c r="G34" s="11" t="s">
        <v>93</v>
      </c>
      <c r="H34" s="11" t="s">
        <v>95</v>
      </c>
      <c r="I34" s="48">
        <v>1412.9275372174859</v>
      </c>
      <c r="J34" s="40">
        <v>0.38619999999999999</v>
      </c>
      <c r="K34" s="21">
        <f t="shared" si="0"/>
        <v>3659</v>
      </c>
      <c r="L34" s="21"/>
      <c r="N34"/>
      <c r="O34"/>
      <c r="P34"/>
    </row>
    <row r="35" spans="1:16" s="9" customFormat="1" x14ac:dyDescent="0.25">
      <c r="A35" s="11">
        <v>50</v>
      </c>
      <c r="B35" s="11" t="s">
        <v>58</v>
      </c>
      <c r="C35" s="11">
        <v>24</v>
      </c>
      <c r="D35" s="22">
        <v>43180</v>
      </c>
      <c r="E35" s="22" t="s">
        <v>306</v>
      </c>
      <c r="F35" s="11">
        <v>1</v>
      </c>
      <c r="G35" s="11" t="s">
        <v>93</v>
      </c>
      <c r="H35" s="11" t="s">
        <v>96</v>
      </c>
      <c r="I35" s="48">
        <v>1418.0749766833119</v>
      </c>
      <c r="J35" s="40">
        <v>0.50900000000000001</v>
      </c>
      <c r="K35" s="21">
        <f t="shared" si="0"/>
        <v>2786</v>
      </c>
      <c r="L35" s="21"/>
      <c r="N35"/>
      <c r="O35"/>
      <c r="P35"/>
    </row>
    <row r="36" spans="1:16" s="9" customFormat="1" x14ac:dyDescent="0.25">
      <c r="A36" s="11">
        <v>50</v>
      </c>
      <c r="B36" s="11" t="s">
        <v>58</v>
      </c>
      <c r="C36" s="11">
        <v>25</v>
      </c>
      <c r="D36" s="22">
        <v>43180</v>
      </c>
      <c r="E36" s="22" t="s">
        <v>307</v>
      </c>
      <c r="F36" s="11">
        <v>2</v>
      </c>
      <c r="G36" s="11" t="s">
        <v>48</v>
      </c>
      <c r="H36" s="11" t="s">
        <v>97</v>
      </c>
      <c r="I36" s="51">
        <v>608.39848296893001</v>
      </c>
      <c r="J36" s="40">
        <v>0.44490000000000002</v>
      </c>
      <c r="K36" s="21">
        <f t="shared" si="0"/>
        <v>1367</v>
      </c>
      <c r="L36" s="21"/>
      <c r="N36"/>
      <c r="O36"/>
      <c r="P36"/>
    </row>
    <row r="37" spans="1:16" s="9" customFormat="1" x14ac:dyDescent="0.25">
      <c r="A37" s="11">
        <v>50</v>
      </c>
      <c r="B37" s="11" t="s">
        <v>58</v>
      </c>
      <c r="C37" s="11">
        <v>26</v>
      </c>
      <c r="D37" s="22">
        <v>43180</v>
      </c>
      <c r="E37" s="22" t="s">
        <v>307</v>
      </c>
      <c r="F37" s="11">
        <v>2</v>
      </c>
      <c r="G37" s="11" t="s">
        <v>48</v>
      </c>
      <c r="H37" s="11" t="s">
        <v>98</v>
      </c>
      <c r="I37" s="76">
        <v>335.647285593954</v>
      </c>
      <c r="J37" s="67">
        <v>0.49730000000000002</v>
      </c>
      <c r="K37" s="77">
        <f>IF(ISNUMBER(I37),ROUND(I37/J37,1),I37)</f>
        <v>674.9</v>
      </c>
      <c r="L37" s="21">
        <v>1</v>
      </c>
      <c r="N37"/>
      <c r="O37"/>
      <c r="P37"/>
    </row>
    <row r="38" spans="1:16" s="9" customFormat="1" x14ac:dyDescent="0.25">
      <c r="A38" s="11">
        <v>50</v>
      </c>
      <c r="B38" s="11" t="s">
        <v>58</v>
      </c>
      <c r="C38" s="11">
        <v>27</v>
      </c>
      <c r="D38" s="22">
        <v>43180</v>
      </c>
      <c r="E38" s="22" t="s">
        <v>307</v>
      </c>
      <c r="F38" s="11">
        <v>2</v>
      </c>
      <c r="G38" s="11" t="s">
        <v>48</v>
      </c>
      <c r="H38" s="11" t="s">
        <v>99</v>
      </c>
      <c r="I38" s="78">
        <v>714.78864136741799</v>
      </c>
      <c r="J38" s="67">
        <v>0.47920000000000001</v>
      </c>
      <c r="K38" s="75">
        <f t="shared" si="0"/>
        <v>1492</v>
      </c>
      <c r="L38" s="21"/>
      <c r="N38"/>
      <c r="O38"/>
      <c r="P38"/>
    </row>
    <row r="39" spans="1:16" s="9" customFormat="1" x14ac:dyDescent="0.25">
      <c r="A39" s="11">
        <v>50</v>
      </c>
      <c r="B39" s="11" t="s">
        <v>58</v>
      </c>
      <c r="C39" s="11">
        <v>28</v>
      </c>
      <c r="D39" s="22">
        <v>43180</v>
      </c>
      <c r="E39" s="22" t="s">
        <v>308</v>
      </c>
      <c r="F39" s="11">
        <v>4</v>
      </c>
      <c r="G39" s="11" t="s">
        <v>100</v>
      </c>
      <c r="H39" s="11" t="s">
        <v>101</v>
      </c>
      <c r="I39" s="76">
        <v>282.830759096176</v>
      </c>
      <c r="J39" s="67">
        <v>0.434</v>
      </c>
      <c r="K39" s="77">
        <f>IF(ISNUMBER(I39),ROUND(I39/J39,1),I39)</f>
        <v>651.70000000000005</v>
      </c>
      <c r="L39" s="21">
        <v>1</v>
      </c>
      <c r="N39"/>
      <c r="O39"/>
      <c r="P39"/>
    </row>
    <row r="40" spans="1:16" s="9" customFormat="1" x14ac:dyDescent="0.25">
      <c r="A40" s="11">
        <v>50</v>
      </c>
      <c r="B40" s="11" t="s">
        <v>58</v>
      </c>
      <c r="C40" s="11">
        <v>29</v>
      </c>
      <c r="D40" s="22">
        <v>43180</v>
      </c>
      <c r="E40" s="22" t="s">
        <v>308</v>
      </c>
      <c r="F40" s="11">
        <v>4</v>
      </c>
      <c r="G40" s="11" t="s">
        <v>102</v>
      </c>
      <c r="H40" s="11" t="s">
        <v>103</v>
      </c>
      <c r="I40" s="51">
        <v>623.04586786095206</v>
      </c>
      <c r="J40" s="40">
        <v>0.49730000000000002</v>
      </c>
      <c r="K40" s="21">
        <f t="shared" si="0"/>
        <v>1253</v>
      </c>
      <c r="L40" s="21"/>
      <c r="N40"/>
      <c r="O40"/>
      <c r="P40"/>
    </row>
    <row r="41" spans="1:16" s="9" customFormat="1" x14ac:dyDescent="0.25">
      <c r="A41" s="11">
        <v>50</v>
      </c>
      <c r="B41" s="11" t="s">
        <v>58</v>
      </c>
      <c r="C41" s="11">
        <v>30</v>
      </c>
      <c r="D41" s="22">
        <v>43180</v>
      </c>
      <c r="E41" s="22" t="s">
        <v>308</v>
      </c>
      <c r="F41" s="11">
        <v>4</v>
      </c>
      <c r="G41" s="11" t="s">
        <v>102</v>
      </c>
      <c r="H41" s="11" t="s">
        <v>104</v>
      </c>
      <c r="I41" s="51">
        <v>521.16842557841198</v>
      </c>
      <c r="J41" s="40">
        <v>0.53349999999999997</v>
      </c>
      <c r="K41" s="53">
        <f>IF(ISNUMBER(I41),ROUND(I41/J41,1),I41)</f>
        <v>976.9</v>
      </c>
      <c r="L41" s="21"/>
      <c r="N41"/>
      <c r="O41"/>
      <c r="P41"/>
    </row>
    <row r="42" spans="1:16" s="9" customFormat="1" x14ac:dyDescent="0.25">
      <c r="A42" s="11">
        <v>50</v>
      </c>
      <c r="B42" s="11" t="s">
        <v>58</v>
      </c>
      <c r="C42" s="11">
        <v>31</v>
      </c>
      <c r="D42" s="22">
        <v>43180</v>
      </c>
      <c r="E42" s="22" t="s">
        <v>309</v>
      </c>
      <c r="F42" s="11">
        <v>8</v>
      </c>
      <c r="G42" s="11" t="s">
        <v>105</v>
      </c>
      <c r="H42" s="11" t="s">
        <v>106</v>
      </c>
      <c r="I42" s="30" t="s">
        <v>42</v>
      </c>
      <c r="J42" s="40">
        <v>0.37159999999999999</v>
      </c>
      <c r="K42" s="21" t="str">
        <f t="shared" si="0"/>
        <v>ND</v>
      </c>
      <c r="L42" s="21"/>
      <c r="N42"/>
      <c r="O42"/>
      <c r="P42"/>
    </row>
    <row r="43" spans="1:16" s="9" customFormat="1" x14ac:dyDescent="0.25">
      <c r="A43" s="11">
        <v>50</v>
      </c>
      <c r="B43" s="11" t="s">
        <v>58</v>
      </c>
      <c r="C43" s="11">
        <v>32</v>
      </c>
      <c r="D43" s="22">
        <v>43180</v>
      </c>
      <c r="E43" s="22" t="s">
        <v>309</v>
      </c>
      <c r="F43" s="11">
        <v>8</v>
      </c>
      <c r="G43" s="11" t="s">
        <v>105</v>
      </c>
      <c r="H43" s="11" t="s">
        <v>107</v>
      </c>
      <c r="I43" s="52">
        <v>155.876693592809</v>
      </c>
      <c r="J43" s="40">
        <v>0.49230000000000002</v>
      </c>
      <c r="K43" s="19">
        <f>IF(ISNUMBER(I43),ROUND(I43/J43,1),I43)</f>
        <v>316.60000000000002</v>
      </c>
      <c r="L43" s="21"/>
      <c r="N43"/>
      <c r="O43"/>
      <c r="P43"/>
    </row>
    <row r="44" spans="1:16" s="9" customFormat="1" x14ac:dyDescent="0.25">
      <c r="A44" s="11">
        <v>50</v>
      </c>
      <c r="B44" s="11" t="s">
        <v>58</v>
      </c>
      <c r="C44" s="11">
        <v>33</v>
      </c>
      <c r="D44" s="22">
        <v>43180</v>
      </c>
      <c r="E44" s="22" t="s">
        <v>309</v>
      </c>
      <c r="F44" s="11">
        <v>8</v>
      </c>
      <c r="G44" s="11" t="s">
        <v>105</v>
      </c>
      <c r="H44" s="11" t="s">
        <v>108</v>
      </c>
      <c r="I44" s="78">
        <v>557.36268719896407</v>
      </c>
      <c r="J44" s="67">
        <v>0.35370000000000001</v>
      </c>
      <c r="K44" s="75">
        <f t="shared" si="0"/>
        <v>1576</v>
      </c>
      <c r="L44" s="21">
        <v>1</v>
      </c>
      <c r="N44"/>
      <c r="O44"/>
      <c r="P44"/>
    </row>
    <row r="45" spans="1:16" s="9" customFormat="1" x14ac:dyDescent="0.25">
      <c r="A45" s="11">
        <v>50</v>
      </c>
      <c r="B45" s="11" t="s">
        <v>58</v>
      </c>
      <c r="C45" s="11">
        <v>34</v>
      </c>
      <c r="D45" s="22">
        <v>43181</v>
      </c>
      <c r="E45" s="22" t="s">
        <v>310</v>
      </c>
      <c r="F45" s="11">
        <v>12</v>
      </c>
      <c r="G45" s="11" t="s">
        <v>109</v>
      </c>
      <c r="H45" s="11" t="s">
        <v>110</v>
      </c>
      <c r="I45" s="54" t="s">
        <v>42</v>
      </c>
      <c r="J45" s="40">
        <v>0.56100000000000005</v>
      </c>
      <c r="K45" s="21" t="str">
        <f t="shared" si="0"/>
        <v>ND</v>
      </c>
      <c r="L45" s="21"/>
      <c r="N45"/>
      <c r="O45"/>
      <c r="P45"/>
    </row>
    <row r="46" spans="1:16" s="9" customFormat="1" x14ac:dyDescent="0.25">
      <c r="A46" s="11">
        <v>50</v>
      </c>
      <c r="B46" s="11" t="s">
        <v>58</v>
      </c>
      <c r="C46" s="11">
        <v>35</v>
      </c>
      <c r="D46" s="22">
        <v>43181</v>
      </c>
      <c r="E46" s="22" t="s">
        <v>310</v>
      </c>
      <c r="F46" s="11">
        <v>12</v>
      </c>
      <c r="G46" s="11" t="s">
        <v>111</v>
      </c>
      <c r="H46" s="11" t="s">
        <v>112</v>
      </c>
      <c r="I46" s="55">
        <v>63.025638541487595</v>
      </c>
      <c r="J46" s="40">
        <v>0.51100000000000001</v>
      </c>
      <c r="K46" s="19">
        <f>IF(ISNUMBER(I46),ROUND(I46/J46,1),I46)</f>
        <v>123.3</v>
      </c>
      <c r="L46" s="21"/>
      <c r="N46"/>
      <c r="O46"/>
      <c r="P46"/>
    </row>
    <row r="47" spans="1:16" s="9" customFormat="1" x14ac:dyDescent="0.25">
      <c r="A47" s="11">
        <v>50</v>
      </c>
      <c r="B47" s="11" t="s">
        <v>58</v>
      </c>
      <c r="C47" s="11">
        <v>36</v>
      </c>
      <c r="D47" s="22">
        <v>43181</v>
      </c>
      <c r="E47" s="22" t="s">
        <v>310</v>
      </c>
      <c r="F47" s="11">
        <v>12</v>
      </c>
      <c r="G47" s="11" t="s">
        <v>113</v>
      </c>
      <c r="H47" s="11" t="s">
        <v>114</v>
      </c>
      <c r="I47" s="54" t="s">
        <v>42</v>
      </c>
      <c r="J47" s="40">
        <v>0.45750000000000002</v>
      </c>
      <c r="K47" s="21" t="str">
        <f t="shared" si="0"/>
        <v>ND</v>
      </c>
      <c r="L47" s="21"/>
      <c r="N47"/>
      <c r="O47"/>
      <c r="P47"/>
    </row>
    <row r="48" spans="1:16" s="9" customFormat="1" x14ac:dyDescent="0.25">
      <c r="A48" s="11">
        <v>50</v>
      </c>
      <c r="B48" s="11" t="s">
        <v>58</v>
      </c>
      <c r="C48" s="11">
        <v>37</v>
      </c>
      <c r="D48" s="22">
        <v>43181</v>
      </c>
      <c r="E48" s="22" t="s">
        <v>311</v>
      </c>
      <c r="F48" s="11">
        <v>24</v>
      </c>
      <c r="G48" s="11" t="s">
        <v>115</v>
      </c>
      <c r="H48" s="11" t="s">
        <v>116</v>
      </c>
      <c r="I48" s="54" t="s">
        <v>42</v>
      </c>
      <c r="J48" s="40">
        <v>0.46850000000000003</v>
      </c>
      <c r="K48" s="21" t="str">
        <f t="shared" si="0"/>
        <v>ND</v>
      </c>
      <c r="L48" s="21"/>
      <c r="N48"/>
      <c r="O48"/>
      <c r="P48"/>
    </row>
    <row r="49" spans="1:16" s="9" customFormat="1" x14ac:dyDescent="0.25">
      <c r="A49" s="11">
        <v>50</v>
      </c>
      <c r="B49" s="11" t="s">
        <v>58</v>
      </c>
      <c r="C49" s="11">
        <v>38</v>
      </c>
      <c r="D49" s="22">
        <v>43181</v>
      </c>
      <c r="E49" s="22" t="s">
        <v>311</v>
      </c>
      <c r="F49" s="11">
        <v>24</v>
      </c>
      <c r="G49" s="11" t="s">
        <v>115</v>
      </c>
      <c r="H49" s="11" t="s">
        <v>117</v>
      </c>
      <c r="I49" s="54" t="s">
        <v>42</v>
      </c>
      <c r="J49" s="40">
        <v>0.54600000000000004</v>
      </c>
      <c r="K49" s="21" t="str">
        <f t="shared" si="0"/>
        <v>ND</v>
      </c>
      <c r="L49" s="21"/>
      <c r="N49"/>
      <c r="O49"/>
      <c r="P49"/>
    </row>
    <row r="50" spans="1:16" s="9" customFormat="1" x14ac:dyDescent="0.25">
      <c r="A50" s="11">
        <v>50</v>
      </c>
      <c r="B50" s="11" t="s">
        <v>58</v>
      </c>
      <c r="C50" s="11">
        <v>39</v>
      </c>
      <c r="D50" s="22">
        <v>43181</v>
      </c>
      <c r="E50" s="22" t="s">
        <v>311</v>
      </c>
      <c r="F50" s="11">
        <v>24</v>
      </c>
      <c r="G50" s="11" t="s">
        <v>115</v>
      </c>
      <c r="H50" s="11" t="s">
        <v>118</v>
      </c>
      <c r="I50" s="47">
        <v>7.3592391144830804</v>
      </c>
      <c r="J50" s="40">
        <v>0.51749999999999996</v>
      </c>
      <c r="K50" s="56">
        <f>IF(ISNUMBER(I50),ROUND(I50/J50,2),I50)</f>
        <v>14.22</v>
      </c>
      <c r="L50" s="21"/>
      <c r="N50"/>
      <c r="O50"/>
      <c r="P50"/>
    </row>
    <row r="51" spans="1:16" s="9" customFormat="1" x14ac:dyDescent="0.25">
      <c r="A51" s="11">
        <v>50</v>
      </c>
      <c r="B51" s="11" t="s">
        <v>58</v>
      </c>
      <c r="C51" s="11">
        <v>40</v>
      </c>
      <c r="D51" s="22">
        <v>43182</v>
      </c>
      <c r="E51" s="22" t="s">
        <v>312</v>
      </c>
      <c r="F51" s="15">
        <v>48</v>
      </c>
      <c r="G51" s="15" t="s">
        <v>115</v>
      </c>
      <c r="H51" s="11" t="s">
        <v>119</v>
      </c>
      <c r="I51" s="30" t="s">
        <v>42</v>
      </c>
      <c r="J51" s="40">
        <v>0.4904</v>
      </c>
      <c r="K51" s="21" t="str">
        <f t="shared" si="0"/>
        <v>ND</v>
      </c>
      <c r="L51" s="21"/>
      <c r="N51"/>
      <c r="O51"/>
      <c r="P51"/>
    </row>
    <row r="52" spans="1:16" s="9" customFormat="1" x14ac:dyDescent="0.25">
      <c r="A52" s="11">
        <v>50</v>
      </c>
      <c r="B52" s="11" t="s">
        <v>58</v>
      </c>
      <c r="C52" s="11">
        <v>41</v>
      </c>
      <c r="D52" s="22">
        <v>43182</v>
      </c>
      <c r="E52" s="22" t="s">
        <v>312</v>
      </c>
      <c r="F52" s="15">
        <v>48</v>
      </c>
      <c r="G52" s="15" t="s">
        <v>120</v>
      </c>
      <c r="H52" s="11" t="s">
        <v>121</v>
      </c>
      <c r="I52" s="30" t="s">
        <v>42</v>
      </c>
      <c r="J52" s="40">
        <v>0.26269999999999999</v>
      </c>
      <c r="K52" s="21" t="str">
        <f t="shared" si="0"/>
        <v>ND</v>
      </c>
      <c r="L52" s="21" t="s">
        <v>41</v>
      </c>
      <c r="N52"/>
      <c r="O52"/>
      <c r="P52"/>
    </row>
    <row r="53" spans="1:16" s="9" customFormat="1" x14ac:dyDescent="0.25">
      <c r="A53" s="13">
        <v>50</v>
      </c>
      <c r="B53" s="13" t="s">
        <v>58</v>
      </c>
      <c r="C53" s="13">
        <v>42</v>
      </c>
      <c r="D53" s="42">
        <v>43182</v>
      </c>
      <c r="E53" s="42" t="s">
        <v>312</v>
      </c>
      <c r="F53" s="18">
        <v>48</v>
      </c>
      <c r="G53" s="18" t="s">
        <v>122</v>
      </c>
      <c r="H53" s="13" t="s">
        <v>123</v>
      </c>
      <c r="I53" s="43" t="s">
        <v>42</v>
      </c>
      <c r="J53" s="44">
        <v>0.45590000000000003</v>
      </c>
      <c r="K53" s="45" t="str">
        <f t="shared" si="0"/>
        <v>ND</v>
      </c>
      <c r="L53" s="45"/>
      <c r="N53"/>
      <c r="O53"/>
      <c r="P53"/>
    </row>
    <row r="54" spans="1:16" s="9" customFormat="1" x14ac:dyDescent="0.25">
      <c r="A54" s="11">
        <v>100</v>
      </c>
      <c r="B54" s="11" t="s">
        <v>58</v>
      </c>
      <c r="C54" s="11">
        <v>43</v>
      </c>
      <c r="D54" s="22">
        <v>43180</v>
      </c>
      <c r="E54" s="11" t="s">
        <v>18</v>
      </c>
      <c r="F54" s="11" t="s">
        <v>18</v>
      </c>
      <c r="G54" s="12" t="s">
        <v>124</v>
      </c>
      <c r="H54" s="12" t="s">
        <v>125</v>
      </c>
      <c r="I54" s="57" t="s">
        <v>42</v>
      </c>
      <c r="J54" s="46">
        <v>0.5575</v>
      </c>
      <c r="K54" s="32" t="str">
        <f t="shared" si="0"/>
        <v>ND</v>
      </c>
      <c r="L54" s="21"/>
      <c r="N54"/>
      <c r="O54"/>
      <c r="P54"/>
    </row>
    <row r="55" spans="1:16" s="9" customFormat="1" x14ac:dyDescent="0.25">
      <c r="A55" s="11">
        <v>100</v>
      </c>
      <c r="B55" s="11" t="s">
        <v>58</v>
      </c>
      <c r="C55" s="11">
        <v>44</v>
      </c>
      <c r="D55" s="22">
        <v>43180</v>
      </c>
      <c r="E55" s="11" t="s">
        <v>18</v>
      </c>
      <c r="F55" s="11" t="s">
        <v>18</v>
      </c>
      <c r="G55" s="11" t="s">
        <v>126</v>
      </c>
      <c r="H55" s="11" t="s">
        <v>127</v>
      </c>
      <c r="I55" s="20" t="s">
        <v>42</v>
      </c>
      <c r="J55" s="40">
        <v>0.43819999999999998</v>
      </c>
      <c r="K55" s="32" t="str">
        <f t="shared" si="0"/>
        <v>ND</v>
      </c>
      <c r="L55" s="21"/>
      <c r="N55"/>
      <c r="O55"/>
      <c r="P55"/>
    </row>
    <row r="56" spans="1:16" s="9" customFormat="1" x14ac:dyDescent="0.25">
      <c r="A56" s="11">
        <v>100</v>
      </c>
      <c r="B56" s="11" t="s">
        <v>58</v>
      </c>
      <c r="C56" s="11">
        <v>45</v>
      </c>
      <c r="D56" s="22">
        <v>43180</v>
      </c>
      <c r="E56" s="11" t="s">
        <v>18</v>
      </c>
      <c r="F56" s="11" t="s">
        <v>18</v>
      </c>
      <c r="G56" s="11" t="s">
        <v>128</v>
      </c>
      <c r="H56" s="11" t="s">
        <v>129</v>
      </c>
      <c r="I56" s="20" t="s">
        <v>42</v>
      </c>
      <c r="J56" s="40">
        <v>0.54249999999999998</v>
      </c>
      <c r="K56" s="32" t="str">
        <f t="shared" si="0"/>
        <v>ND</v>
      </c>
      <c r="L56" s="21"/>
      <c r="N56"/>
      <c r="O56"/>
      <c r="P56"/>
    </row>
    <row r="57" spans="1:16" s="9" customFormat="1" x14ac:dyDescent="0.25">
      <c r="A57" s="11">
        <v>100</v>
      </c>
      <c r="B57" s="11" t="s">
        <v>58</v>
      </c>
      <c r="C57" s="11">
        <v>46</v>
      </c>
      <c r="D57" s="22">
        <v>43180</v>
      </c>
      <c r="E57" s="22" t="s">
        <v>301</v>
      </c>
      <c r="F57" s="29">
        <v>8.3333333333333329E-2</v>
      </c>
      <c r="G57" s="11" t="s">
        <v>23</v>
      </c>
      <c r="H57" s="11" t="s">
        <v>130</v>
      </c>
      <c r="I57" s="32">
        <v>4157.49098889578</v>
      </c>
      <c r="J57" s="40">
        <v>0.40250000000000002</v>
      </c>
      <c r="K57" s="32">
        <f>IF(ISNUMBER(I57),ROUND(I57/J57,-1),I57)</f>
        <v>10330</v>
      </c>
      <c r="L57" s="21"/>
      <c r="N57"/>
      <c r="O57"/>
      <c r="P57"/>
    </row>
    <row r="58" spans="1:16" s="9" customFormat="1" x14ac:dyDescent="0.25">
      <c r="A58" s="11">
        <v>100</v>
      </c>
      <c r="B58" s="11" t="s">
        <v>58</v>
      </c>
      <c r="C58" s="11">
        <v>47</v>
      </c>
      <c r="D58" s="22">
        <v>43180</v>
      </c>
      <c r="E58" s="22" t="s">
        <v>301</v>
      </c>
      <c r="F58" s="29">
        <v>8.3333333333333329E-2</v>
      </c>
      <c r="G58" s="11" t="s">
        <v>23</v>
      </c>
      <c r="H58" s="11" t="s">
        <v>131</v>
      </c>
      <c r="I58" s="32">
        <v>5316.13249284224</v>
      </c>
      <c r="J58" s="40">
        <v>0.55100000000000005</v>
      </c>
      <c r="K58" s="32">
        <f>IF(ISNUMBER(I58),ROUND(I58/J58,0),I58)</f>
        <v>9648</v>
      </c>
      <c r="L58" s="21"/>
      <c r="N58"/>
      <c r="O58"/>
      <c r="P58"/>
    </row>
    <row r="59" spans="1:16" s="9" customFormat="1" x14ac:dyDescent="0.25">
      <c r="A59" s="11">
        <v>100</v>
      </c>
      <c r="B59" s="11" t="s">
        <v>58</v>
      </c>
      <c r="C59" s="11">
        <v>48</v>
      </c>
      <c r="D59" s="22">
        <v>43180</v>
      </c>
      <c r="E59" s="22" t="s">
        <v>301</v>
      </c>
      <c r="F59" s="29">
        <v>8.3333333333333329E-2</v>
      </c>
      <c r="G59" s="11" t="s">
        <v>132</v>
      </c>
      <c r="H59" s="11" t="s">
        <v>133</v>
      </c>
      <c r="I59" s="32">
        <v>3807.5149136524401</v>
      </c>
      <c r="J59" s="40">
        <v>0.51300000000000001</v>
      </c>
      <c r="K59" s="32">
        <f>IF(ISNUMBER(I59),ROUND(I59/J59,0),I59)</f>
        <v>7422</v>
      </c>
      <c r="L59" s="21"/>
      <c r="N59"/>
      <c r="O59"/>
      <c r="P59"/>
    </row>
    <row r="60" spans="1:16" s="9" customFormat="1" x14ac:dyDescent="0.25">
      <c r="A60" s="11">
        <v>100</v>
      </c>
      <c r="B60" s="11" t="s">
        <v>58</v>
      </c>
      <c r="C60" s="11">
        <v>49</v>
      </c>
      <c r="D60" s="22">
        <v>43180</v>
      </c>
      <c r="E60" s="22" t="s">
        <v>302</v>
      </c>
      <c r="F60" s="16">
        <v>0.16666666666666666</v>
      </c>
      <c r="G60" s="11" t="s">
        <v>134</v>
      </c>
      <c r="H60" s="11" t="s">
        <v>135</v>
      </c>
      <c r="I60" s="32">
        <v>3738.7075649144399</v>
      </c>
      <c r="J60" s="67">
        <v>0.49149999999999999</v>
      </c>
      <c r="K60" s="32">
        <f>IF(ISNUMBER(I60),ROUND(I60/J60,0),I60)</f>
        <v>7607</v>
      </c>
      <c r="L60" s="21"/>
      <c r="N60"/>
      <c r="O60"/>
      <c r="P60"/>
    </row>
    <row r="61" spans="1:16" s="9" customFormat="1" x14ac:dyDescent="0.25">
      <c r="A61" s="11">
        <v>100</v>
      </c>
      <c r="B61" s="11" t="s">
        <v>58</v>
      </c>
      <c r="C61" s="11">
        <v>50</v>
      </c>
      <c r="D61" s="22">
        <v>43180</v>
      </c>
      <c r="E61" s="22" t="s">
        <v>302</v>
      </c>
      <c r="F61" s="16">
        <v>0.16666666666666666</v>
      </c>
      <c r="G61" s="11" t="s">
        <v>24</v>
      </c>
      <c r="H61" s="11" t="s">
        <v>136</v>
      </c>
      <c r="I61" s="32">
        <v>2962.6473846153604</v>
      </c>
      <c r="J61" s="40">
        <v>0.40079999999999999</v>
      </c>
      <c r="K61" s="32">
        <f>IF(ISNUMBER(I61),ROUND(I61/J61,0),I61)</f>
        <v>7392</v>
      </c>
      <c r="L61" s="21"/>
      <c r="N61"/>
      <c r="O61"/>
      <c r="P61"/>
    </row>
    <row r="62" spans="1:16" s="9" customFormat="1" x14ac:dyDescent="0.25">
      <c r="A62" s="11">
        <v>100</v>
      </c>
      <c r="B62" s="11" t="s">
        <v>58</v>
      </c>
      <c r="C62" s="11">
        <v>51</v>
      </c>
      <c r="D62" s="22">
        <v>43180</v>
      </c>
      <c r="E62" s="22" t="s">
        <v>302</v>
      </c>
      <c r="F62" s="16">
        <v>0.16666666666666666</v>
      </c>
      <c r="G62" s="11" t="s">
        <v>24</v>
      </c>
      <c r="H62" s="11" t="s">
        <v>137</v>
      </c>
      <c r="I62" s="32">
        <v>4459.5228111856804</v>
      </c>
      <c r="J62" s="40">
        <v>0.3952</v>
      </c>
      <c r="K62" s="32">
        <f t="shared" ref="K62:K98" si="1">IF(ISNUMBER(I62),ROUND(I62/J62,-1),I62)</f>
        <v>11280</v>
      </c>
      <c r="L62" s="21"/>
      <c r="N62"/>
      <c r="O62"/>
      <c r="P62"/>
    </row>
    <row r="63" spans="1:16" s="9" customFormat="1" x14ac:dyDescent="0.25">
      <c r="A63" s="11">
        <v>100</v>
      </c>
      <c r="B63" s="11" t="s">
        <v>58</v>
      </c>
      <c r="C63" s="11">
        <v>52</v>
      </c>
      <c r="D63" s="22">
        <v>43180</v>
      </c>
      <c r="E63" s="22" t="s">
        <v>303</v>
      </c>
      <c r="F63" s="49">
        <v>0.25</v>
      </c>
      <c r="G63" s="11" t="s">
        <v>49</v>
      </c>
      <c r="H63" s="11" t="s">
        <v>138</v>
      </c>
      <c r="I63" s="32">
        <v>4842.6934572517403</v>
      </c>
      <c r="J63" s="40">
        <v>0.56599999999999995</v>
      </c>
      <c r="K63" s="32">
        <f t="shared" ref="K63:K82" si="2">IF(ISNUMBER(I63),ROUND(I63/J63,0),I63)</f>
        <v>8556</v>
      </c>
      <c r="L63" s="21"/>
      <c r="N63"/>
      <c r="O63"/>
      <c r="P63"/>
    </row>
    <row r="64" spans="1:16" s="9" customFormat="1" x14ac:dyDescent="0.25">
      <c r="A64" s="11">
        <v>100</v>
      </c>
      <c r="B64" s="11" t="s">
        <v>58</v>
      </c>
      <c r="C64" s="11">
        <v>53</v>
      </c>
      <c r="D64" s="22">
        <v>43180</v>
      </c>
      <c r="E64" s="22" t="s">
        <v>303</v>
      </c>
      <c r="F64" s="49">
        <v>0.25</v>
      </c>
      <c r="G64" s="11" t="s">
        <v>35</v>
      </c>
      <c r="H64" s="11" t="s">
        <v>139</v>
      </c>
      <c r="I64" s="32">
        <v>3217.0738239594803</v>
      </c>
      <c r="J64" s="40">
        <v>0.32800000000000001</v>
      </c>
      <c r="K64" s="32">
        <f t="shared" si="2"/>
        <v>9808</v>
      </c>
      <c r="L64" s="21"/>
      <c r="N64"/>
      <c r="O64"/>
      <c r="P64"/>
    </row>
    <row r="65" spans="1:16" s="9" customFormat="1" x14ac:dyDescent="0.25">
      <c r="A65" s="11">
        <v>100</v>
      </c>
      <c r="B65" s="11" t="s">
        <v>58</v>
      </c>
      <c r="C65" s="11">
        <v>54</v>
      </c>
      <c r="D65" s="22">
        <v>43180</v>
      </c>
      <c r="E65" s="22" t="s">
        <v>303</v>
      </c>
      <c r="F65" s="49">
        <v>0.25</v>
      </c>
      <c r="G65" s="11" t="s">
        <v>140</v>
      </c>
      <c r="H65" s="11" t="s">
        <v>141</v>
      </c>
      <c r="I65" s="32">
        <v>3645.26590627928</v>
      </c>
      <c r="J65" s="40">
        <v>0.44779999999999998</v>
      </c>
      <c r="K65" s="32">
        <f t="shared" si="2"/>
        <v>8140</v>
      </c>
      <c r="L65" s="21"/>
      <c r="N65"/>
      <c r="O65"/>
      <c r="P65"/>
    </row>
    <row r="66" spans="1:16" s="9" customFormat="1" ht="13.15" customHeight="1" x14ac:dyDescent="0.25">
      <c r="A66" s="11">
        <v>100</v>
      </c>
      <c r="B66" s="11" t="s">
        <v>58</v>
      </c>
      <c r="C66" s="11">
        <v>55</v>
      </c>
      <c r="D66" s="22">
        <v>43180</v>
      </c>
      <c r="E66" s="22" t="s">
        <v>304</v>
      </c>
      <c r="F66" s="16">
        <v>0.33333333333333331</v>
      </c>
      <c r="G66" s="11" t="s">
        <v>30</v>
      </c>
      <c r="H66" s="11" t="s">
        <v>142</v>
      </c>
      <c r="I66" s="32">
        <v>4256.2361445986598</v>
      </c>
      <c r="J66" s="40">
        <v>0.4511</v>
      </c>
      <c r="K66" s="32">
        <f t="shared" si="2"/>
        <v>9435</v>
      </c>
      <c r="L66" s="21"/>
      <c r="N66"/>
      <c r="O66"/>
      <c r="P66"/>
    </row>
    <row r="67" spans="1:16" s="9" customFormat="1" x14ac:dyDescent="0.25">
      <c r="A67" s="11">
        <v>100</v>
      </c>
      <c r="B67" s="11" t="s">
        <v>58</v>
      </c>
      <c r="C67" s="11">
        <v>56</v>
      </c>
      <c r="D67" s="22">
        <v>43180</v>
      </c>
      <c r="E67" s="22" t="s">
        <v>304</v>
      </c>
      <c r="F67" s="16">
        <v>0.33333333333333331</v>
      </c>
      <c r="G67" s="11" t="s">
        <v>143</v>
      </c>
      <c r="H67" s="11" t="s">
        <v>144</v>
      </c>
      <c r="I67" s="79">
        <v>1126.5939928583061</v>
      </c>
      <c r="J67" s="67">
        <v>0.13539999999999999</v>
      </c>
      <c r="K67" s="32">
        <f t="shared" si="2"/>
        <v>8320</v>
      </c>
      <c r="L67" s="21">
        <v>1</v>
      </c>
      <c r="N67"/>
      <c r="O67"/>
      <c r="P67"/>
    </row>
    <row r="68" spans="1:16" s="9" customFormat="1" x14ac:dyDescent="0.25">
      <c r="A68" s="11">
        <v>100</v>
      </c>
      <c r="B68" s="11" t="s">
        <v>58</v>
      </c>
      <c r="C68" s="11">
        <v>57</v>
      </c>
      <c r="D68" s="22">
        <v>43180</v>
      </c>
      <c r="E68" s="22" t="s">
        <v>304</v>
      </c>
      <c r="F68" s="16">
        <v>0.33333333333333331</v>
      </c>
      <c r="G68" s="11" t="s">
        <v>143</v>
      </c>
      <c r="H68" s="11" t="s">
        <v>145</v>
      </c>
      <c r="I68" s="32">
        <v>3940.6358116167598</v>
      </c>
      <c r="J68" s="40">
        <v>0.50249999999999995</v>
      </c>
      <c r="K68" s="32">
        <f t="shared" si="2"/>
        <v>7842</v>
      </c>
      <c r="L68" s="21"/>
      <c r="N68"/>
      <c r="O68"/>
      <c r="P68"/>
    </row>
    <row r="69" spans="1:16" s="9" customFormat="1" x14ac:dyDescent="0.25">
      <c r="A69" s="11">
        <v>100</v>
      </c>
      <c r="B69" s="11" t="s">
        <v>58</v>
      </c>
      <c r="C69" s="11">
        <v>58</v>
      </c>
      <c r="D69" s="22">
        <v>43180</v>
      </c>
      <c r="E69" s="22" t="s">
        <v>305</v>
      </c>
      <c r="F69" s="50">
        <v>0.5</v>
      </c>
      <c r="G69" s="11" t="s">
        <v>47</v>
      </c>
      <c r="H69" s="11" t="s">
        <v>146</v>
      </c>
      <c r="I69" s="32">
        <v>4651.8313909605595</v>
      </c>
      <c r="J69" s="67">
        <v>0.55100000000000005</v>
      </c>
      <c r="K69" s="32">
        <f t="shared" si="2"/>
        <v>8443</v>
      </c>
      <c r="L69" s="21"/>
      <c r="N69"/>
      <c r="O69"/>
      <c r="P69"/>
    </row>
    <row r="70" spans="1:16" s="9" customFormat="1" x14ac:dyDescent="0.25">
      <c r="A70" s="11">
        <v>100</v>
      </c>
      <c r="B70" s="11" t="s">
        <v>58</v>
      </c>
      <c r="C70" s="11">
        <v>59</v>
      </c>
      <c r="D70" s="22">
        <v>43180</v>
      </c>
      <c r="E70" s="22" t="s">
        <v>305</v>
      </c>
      <c r="F70" s="50">
        <v>0.5</v>
      </c>
      <c r="G70" s="11" t="s">
        <v>29</v>
      </c>
      <c r="H70" s="11" t="s">
        <v>147</v>
      </c>
      <c r="I70" s="32">
        <v>3908.3129547746198</v>
      </c>
      <c r="J70" s="40">
        <v>0.45889999999999997</v>
      </c>
      <c r="K70" s="32">
        <f t="shared" si="2"/>
        <v>8517</v>
      </c>
      <c r="L70" s="21"/>
      <c r="N70"/>
      <c r="O70"/>
      <c r="P70"/>
    </row>
    <row r="71" spans="1:16" s="9" customFormat="1" x14ac:dyDescent="0.25">
      <c r="A71" s="11">
        <v>100</v>
      </c>
      <c r="B71" s="11" t="s">
        <v>58</v>
      </c>
      <c r="C71" s="11">
        <v>60</v>
      </c>
      <c r="D71" s="22">
        <v>43180</v>
      </c>
      <c r="E71" s="22" t="s">
        <v>305</v>
      </c>
      <c r="F71" s="50">
        <v>0.5</v>
      </c>
      <c r="G71" s="11" t="s">
        <v>36</v>
      </c>
      <c r="H71" s="11" t="s">
        <v>148</v>
      </c>
      <c r="I71" s="32">
        <v>3987.0637732519203</v>
      </c>
      <c r="J71" s="40">
        <v>0.46200000000000002</v>
      </c>
      <c r="K71" s="32">
        <f t="shared" si="2"/>
        <v>8630</v>
      </c>
      <c r="L71" s="21"/>
      <c r="N71"/>
      <c r="O71"/>
      <c r="P71"/>
    </row>
    <row r="72" spans="1:16" s="9" customFormat="1" x14ac:dyDescent="0.25">
      <c r="A72" s="11">
        <v>100</v>
      </c>
      <c r="B72" s="11" t="s">
        <v>58</v>
      </c>
      <c r="C72" s="11">
        <v>61</v>
      </c>
      <c r="D72" s="22">
        <v>43180</v>
      </c>
      <c r="E72" s="22" t="s">
        <v>306</v>
      </c>
      <c r="F72" s="11">
        <v>1</v>
      </c>
      <c r="G72" s="11" t="s">
        <v>46</v>
      </c>
      <c r="H72" s="11" t="s">
        <v>149</v>
      </c>
      <c r="I72" s="32">
        <v>1955.3452516777302</v>
      </c>
      <c r="J72" s="40">
        <v>0.48980000000000001</v>
      </c>
      <c r="K72" s="32">
        <f t="shared" si="2"/>
        <v>3992</v>
      </c>
      <c r="L72" s="21"/>
      <c r="N72"/>
      <c r="O72"/>
      <c r="P72"/>
    </row>
    <row r="73" spans="1:16" s="9" customFormat="1" x14ac:dyDescent="0.25">
      <c r="A73" s="11">
        <v>100</v>
      </c>
      <c r="B73" s="11" t="s">
        <v>58</v>
      </c>
      <c r="C73" s="11">
        <v>62</v>
      </c>
      <c r="D73" s="22">
        <v>43180</v>
      </c>
      <c r="E73" s="22" t="s">
        <v>306</v>
      </c>
      <c r="F73" s="11">
        <v>1</v>
      </c>
      <c r="G73" s="11" t="s">
        <v>46</v>
      </c>
      <c r="H73" s="11" t="s">
        <v>150</v>
      </c>
      <c r="I73" s="32">
        <v>2517.2277008403598</v>
      </c>
      <c r="J73" s="40">
        <v>0.43430000000000002</v>
      </c>
      <c r="K73" s="32">
        <f t="shared" si="2"/>
        <v>5796</v>
      </c>
      <c r="L73" s="21"/>
      <c r="N73"/>
      <c r="O73"/>
      <c r="P73"/>
    </row>
    <row r="74" spans="1:16" s="9" customFormat="1" x14ac:dyDescent="0.25">
      <c r="A74" s="11">
        <v>100</v>
      </c>
      <c r="B74" s="11" t="s">
        <v>58</v>
      </c>
      <c r="C74" s="11">
        <v>63</v>
      </c>
      <c r="D74" s="22">
        <v>43180</v>
      </c>
      <c r="E74" s="22" t="s">
        <v>306</v>
      </c>
      <c r="F74" s="11">
        <v>1</v>
      </c>
      <c r="G74" s="11" t="s">
        <v>46</v>
      </c>
      <c r="H74" s="11" t="s">
        <v>151</v>
      </c>
      <c r="I74" s="32">
        <v>2334.8448355087603</v>
      </c>
      <c r="J74" s="40">
        <v>0.53200000000000003</v>
      </c>
      <c r="K74" s="32">
        <f t="shared" si="2"/>
        <v>4389</v>
      </c>
      <c r="L74" s="21"/>
      <c r="N74"/>
      <c r="O74"/>
      <c r="P74"/>
    </row>
    <row r="75" spans="1:16" s="9" customFormat="1" x14ac:dyDescent="0.25">
      <c r="A75" s="11">
        <v>100</v>
      </c>
      <c r="B75" s="11" t="s">
        <v>58</v>
      </c>
      <c r="C75" s="11">
        <v>64</v>
      </c>
      <c r="D75" s="22">
        <v>43180</v>
      </c>
      <c r="E75" s="22" t="s">
        <v>307</v>
      </c>
      <c r="F75" s="11">
        <v>2</v>
      </c>
      <c r="G75" s="11" t="s">
        <v>152</v>
      </c>
      <c r="H75" s="11" t="s">
        <v>153</v>
      </c>
      <c r="I75" s="80">
        <v>663.93382242557391</v>
      </c>
      <c r="J75" s="67">
        <v>0.34710000000000002</v>
      </c>
      <c r="K75" s="79">
        <f t="shared" si="2"/>
        <v>1913</v>
      </c>
      <c r="L75" s="21">
        <v>1</v>
      </c>
      <c r="N75"/>
      <c r="O75"/>
      <c r="P75"/>
    </row>
    <row r="76" spans="1:16" s="9" customFormat="1" x14ac:dyDescent="0.25">
      <c r="A76" s="11">
        <v>100</v>
      </c>
      <c r="B76" s="11" t="s">
        <v>58</v>
      </c>
      <c r="C76" s="11">
        <v>65</v>
      </c>
      <c r="D76" s="22">
        <v>43180</v>
      </c>
      <c r="E76" s="22" t="s">
        <v>307</v>
      </c>
      <c r="F76" s="11">
        <v>2</v>
      </c>
      <c r="G76" s="11" t="s">
        <v>154</v>
      </c>
      <c r="H76" s="11" t="s">
        <v>155</v>
      </c>
      <c r="I76" s="79">
        <v>2422.2488537013</v>
      </c>
      <c r="J76" s="67">
        <v>0.45550000000000002</v>
      </c>
      <c r="K76" s="79">
        <f t="shared" si="2"/>
        <v>5318</v>
      </c>
      <c r="L76" s="21"/>
      <c r="N76"/>
      <c r="O76"/>
      <c r="P76"/>
    </row>
    <row r="77" spans="1:16" s="9" customFormat="1" x14ac:dyDescent="0.25">
      <c r="A77" s="11">
        <v>100</v>
      </c>
      <c r="B77" s="11" t="s">
        <v>58</v>
      </c>
      <c r="C77" s="11">
        <v>66</v>
      </c>
      <c r="D77" s="22">
        <v>43180</v>
      </c>
      <c r="E77" s="22" t="s">
        <v>307</v>
      </c>
      <c r="F77" s="11">
        <v>2</v>
      </c>
      <c r="G77" s="11" t="s">
        <v>156</v>
      </c>
      <c r="H77" s="11" t="s">
        <v>157</v>
      </c>
      <c r="I77" s="79">
        <v>1747.7398888531761</v>
      </c>
      <c r="J77" s="67">
        <v>0.43419999999999997</v>
      </c>
      <c r="K77" s="79">
        <f t="shared" si="2"/>
        <v>4025</v>
      </c>
      <c r="L77" s="21"/>
      <c r="N77"/>
      <c r="O77"/>
      <c r="P77"/>
    </row>
    <row r="78" spans="1:16" s="9" customFormat="1" x14ac:dyDescent="0.25">
      <c r="A78" s="11">
        <v>100</v>
      </c>
      <c r="B78" s="11" t="s">
        <v>58</v>
      </c>
      <c r="C78" s="11">
        <v>67</v>
      </c>
      <c r="D78" s="22">
        <v>43180</v>
      </c>
      <c r="E78" s="22" t="s">
        <v>308</v>
      </c>
      <c r="F78" s="11">
        <v>4</v>
      </c>
      <c r="G78" s="11" t="s">
        <v>158</v>
      </c>
      <c r="H78" s="11" t="s">
        <v>159</v>
      </c>
      <c r="I78" s="81">
        <v>705.18910539653803</v>
      </c>
      <c r="J78" s="67">
        <v>0.57499999999999996</v>
      </c>
      <c r="K78" s="79">
        <f t="shared" si="2"/>
        <v>1226</v>
      </c>
      <c r="L78" s="21"/>
      <c r="N78"/>
      <c r="O78"/>
      <c r="P78"/>
    </row>
    <row r="79" spans="1:16" s="9" customFormat="1" x14ac:dyDescent="0.25">
      <c r="A79" s="11">
        <v>100</v>
      </c>
      <c r="B79" s="11" t="s">
        <v>58</v>
      </c>
      <c r="C79" s="11">
        <v>68</v>
      </c>
      <c r="D79" s="22">
        <v>43180</v>
      </c>
      <c r="E79" s="22" t="s">
        <v>308</v>
      </c>
      <c r="F79" s="11">
        <v>4</v>
      </c>
      <c r="G79" s="11" t="s">
        <v>160</v>
      </c>
      <c r="H79" s="11" t="s">
        <v>161</v>
      </c>
      <c r="I79" s="68">
        <v>1214.8052991182981</v>
      </c>
      <c r="J79" s="67">
        <v>0.34</v>
      </c>
      <c r="K79" s="79">
        <f t="shared" si="2"/>
        <v>3573</v>
      </c>
      <c r="L79" s="21"/>
      <c r="N79"/>
      <c r="O79"/>
      <c r="P79"/>
    </row>
    <row r="80" spans="1:16" s="9" customFormat="1" x14ac:dyDescent="0.25">
      <c r="A80" s="11">
        <v>100</v>
      </c>
      <c r="B80" s="11" t="s">
        <v>58</v>
      </c>
      <c r="C80" s="11">
        <v>69</v>
      </c>
      <c r="D80" s="22">
        <v>43180</v>
      </c>
      <c r="E80" s="22" t="s">
        <v>308</v>
      </c>
      <c r="F80" s="11">
        <v>4</v>
      </c>
      <c r="G80" s="11" t="s">
        <v>162</v>
      </c>
      <c r="H80" s="11" t="s">
        <v>163</v>
      </c>
      <c r="I80" s="81">
        <v>728.45683571989798</v>
      </c>
      <c r="J80" s="67">
        <v>0.2838</v>
      </c>
      <c r="K80" s="79">
        <f t="shared" si="2"/>
        <v>2567</v>
      </c>
      <c r="L80" s="21"/>
      <c r="N80"/>
      <c r="O80"/>
      <c r="P80"/>
    </row>
    <row r="81" spans="1:16" s="9" customFormat="1" x14ac:dyDescent="0.25">
      <c r="A81" s="11">
        <v>100</v>
      </c>
      <c r="B81" s="11" t="s">
        <v>58</v>
      </c>
      <c r="C81" s="11">
        <v>70</v>
      </c>
      <c r="D81" s="22">
        <v>43180</v>
      </c>
      <c r="E81" s="22" t="s">
        <v>309</v>
      </c>
      <c r="F81" s="11">
        <v>8</v>
      </c>
      <c r="G81" s="11" t="s">
        <v>164</v>
      </c>
      <c r="H81" s="11" t="s">
        <v>165</v>
      </c>
      <c r="I81" s="81">
        <v>562.67197107639197</v>
      </c>
      <c r="J81" s="67">
        <v>0.4904</v>
      </c>
      <c r="K81" s="79">
        <f t="shared" si="2"/>
        <v>1147</v>
      </c>
      <c r="L81" s="21"/>
      <c r="N81"/>
      <c r="O81"/>
      <c r="P81"/>
    </row>
    <row r="82" spans="1:16" s="9" customFormat="1" x14ac:dyDescent="0.25">
      <c r="A82" s="11">
        <v>100</v>
      </c>
      <c r="B82" s="11" t="s">
        <v>58</v>
      </c>
      <c r="C82" s="11">
        <v>71</v>
      </c>
      <c r="D82" s="22">
        <v>43180</v>
      </c>
      <c r="E82" s="22" t="s">
        <v>309</v>
      </c>
      <c r="F82" s="11">
        <v>8</v>
      </c>
      <c r="G82" s="11" t="s">
        <v>166</v>
      </c>
      <c r="H82" s="11" t="s">
        <v>167</v>
      </c>
      <c r="I82" s="68">
        <v>1371.8357573794699</v>
      </c>
      <c r="J82" s="67">
        <v>0.27879999999999999</v>
      </c>
      <c r="K82" s="79">
        <f t="shared" si="2"/>
        <v>4921</v>
      </c>
      <c r="L82" s="21">
        <v>1</v>
      </c>
      <c r="N82"/>
      <c r="O82"/>
      <c r="P82"/>
    </row>
    <row r="83" spans="1:16" s="9" customFormat="1" x14ac:dyDescent="0.25">
      <c r="A83" s="11">
        <v>100</v>
      </c>
      <c r="B83" s="11" t="s">
        <v>58</v>
      </c>
      <c r="C83" s="11">
        <v>72</v>
      </c>
      <c r="D83" s="22">
        <v>43180</v>
      </c>
      <c r="E83" s="22" t="s">
        <v>309</v>
      </c>
      <c r="F83" s="11">
        <v>8</v>
      </c>
      <c r="G83" s="11" t="s">
        <v>168</v>
      </c>
      <c r="H83" s="11" t="s">
        <v>169</v>
      </c>
      <c r="I83" s="82">
        <v>314.43425788939999</v>
      </c>
      <c r="J83" s="67">
        <v>0.34250000000000003</v>
      </c>
      <c r="K83" s="77">
        <f>IF(ISNUMBER(I83),ROUND(I83/J83,1),I83)</f>
        <v>918.1</v>
      </c>
      <c r="L83" s="21"/>
      <c r="N83"/>
      <c r="O83"/>
      <c r="P83"/>
    </row>
    <row r="84" spans="1:16" s="9" customFormat="1" x14ac:dyDescent="0.25">
      <c r="A84" s="11">
        <v>100</v>
      </c>
      <c r="B84" s="11" t="s">
        <v>58</v>
      </c>
      <c r="C84" s="11">
        <v>73</v>
      </c>
      <c r="D84" s="22">
        <v>43181</v>
      </c>
      <c r="E84" s="22" t="s">
        <v>310</v>
      </c>
      <c r="F84" s="11">
        <v>12</v>
      </c>
      <c r="G84" s="11" t="s">
        <v>170</v>
      </c>
      <c r="H84" s="11" t="s">
        <v>171</v>
      </c>
      <c r="I84" s="82">
        <v>367.29489654437401</v>
      </c>
      <c r="J84" s="67">
        <v>0.53900000000000003</v>
      </c>
      <c r="K84" s="77">
        <f>IF(ISNUMBER(I84),ROUND(I84/J84,1),I84)</f>
        <v>681.4</v>
      </c>
      <c r="L84" s="21"/>
      <c r="N84"/>
      <c r="O84"/>
      <c r="P84"/>
    </row>
    <row r="85" spans="1:16" s="9" customFormat="1" x14ac:dyDescent="0.25">
      <c r="A85" s="11">
        <v>100</v>
      </c>
      <c r="B85" s="11" t="s">
        <v>58</v>
      </c>
      <c r="C85" s="11">
        <v>74</v>
      </c>
      <c r="D85" s="22">
        <v>43181</v>
      </c>
      <c r="E85" s="22" t="s">
        <v>310</v>
      </c>
      <c r="F85" s="11">
        <v>12</v>
      </c>
      <c r="G85" s="11" t="s">
        <v>172</v>
      </c>
      <c r="H85" s="11" t="s">
        <v>173</v>
      </c>
      <c r="I85" s="82">
        <v>142.9384561865098</v>
      </c>
      <c r="J85" s="67">
        <v>0.59550000000000003</v>
      </c>
      <c r="K85" s="77">
        <f>IF(ISNUMBER(I85),ROUND(I85/J85,1),I85)</f>
        <v>240</v>
      </c>
      <c r="L85" s="21">
        <v>1</v>
      </c>
      <c r="N85"/>
      <c r="O85"/>
      <c r="P85"/>
    </row>
    <row r="86" spans="1:16" s="9" customFormat="1" x14ac:dyDescent="0.25">
      <c r="A86" s="11">
        <v>100</v>
      </c>
      <c r="B86" s="11" t="s">
        <v>58</v>
      </c>
      <c r="C86" s="11">
        <v>75</v>
      </c>
      <c r="D86" s="22">
        <v>43181</v>
      </c>
      <c r="E86" s="22" t="s">
        <v>310</v>
      </c>
      <c r="F86" s="11">
        <v>12</v>
      </c>
      <c r="G86" s="11" t="s">
        <v>172</v>
      </c>
      <c r="H86" s="11" t="s">
        <v>174</v>
      </c>
      <c r="I86" s="52">
        <v>369.76807564589001</v>
      </c>
      <c r="J86" s="40">
        <v>0.46700000000000003</v>
      </c>
      <c r="K86" s="19">
        <f>IF(ISNUMBER(I86),ROUND(I86/J86,1),I86)</f>
        <v>791.8</v>
      </c>
      <c r="L86" s="21"/>
      <c r="N86"/>
      <c r="O86"/>
      <c r="P86"/>
    </row>
    <row r="87" spans="1:16" s="9" customFormat="1" x14ac:dyDescent="0.25">
      <c r="A87" s="11">
        <v>100</v>
      </c>
      <c r="B87" s="11" t="s">
        <v>58</v>
      </c>
      <c r="C87" s="11">
        <v>76</v>
      </c>
      <c r="D87" s="22">
        <v>43181</v>
      </c>
      <c r="E87" s="22" t="s">
        <v>311</v>
      </c>
      <c r="F87" s="11">
        <v>24</v>
      </c>
      <c r="G87" s="11" t="s">
        <v>175</v>
      </c>
      <c r="H87" s="11" t="s">
        <v>176</v>
      </c>
      <c r="I87" s="30" t="s">
        <v>42</v>
      </c>
      <c r="J87" s="40">
        <v>0.47899999999999998</v>
      </c>
      <c r="K87" s="32" t="str">
        <f t="shared" si="1"/>
        <v>ND</v>
      </c>
      <c r="L87" s="21"/>
      <c r="N87"/>
      <c r="O87"/>
      <c r="P87"/>
    </row>
    <row r="88" spans="1:16" s="9" customFormat="1" x14ac:dyDescent="0.25">
      <c r="A88" s="11">
        <v>100</v>
      </c>
      <c r="B88" s="11" t="s">
        <v>58</v>
      </c>
      <c r="C88" s="11">
        <v>77</v>
      </c>
      <c r="D88" s="22">
        <v>43181</v>
      </c>
      <c r="E88" s="22" t="s">
        <v>311</v>
      </c>
      <c r="F88" s="11">
        <v>24</v>
      </c>
      <c r="G88" s="11" t="s">
        <v>45</v>
      </c>
      <c r="H88" s="11" t="s">
        <v>177</v>
      </c>
      <c r="I88" s="30" t="s">
        <v>42</v>
      </c>
      <c r="J88" s="40">
        <v>0.4556</v>
      </c>
      <c r="K88" s="32" t="str">
        <f t="shared" si="1"/>
        <v>ND</v>
      </c>
      <c r="L88" s="21"/>
      <c r="N88"/>
      <c r="O88"/>
      <c r="P88"/>
    </row>
    <row r="89" spans="1:16" s="9" customFormat="1" x14ac:dyDescent="0.25">
      <c r="A89" s="11">
        <v>100</v>
      </c>
      <c r="B89" s="11" t="s">
        <v>58</v>
      </c>
      <c r="C89" s="11">
        <v>78</v>
      </c>
      <c r="D89" s="22">
        <v>43181</v>
      </c>
      <c r="E89" s="22" t="s">
        <v>311</v>
      </c>
      <c r="F89" s="11">
        <v>24</v>
      </c>
      <c r="G89" s="11" t="s">
        <v>178</v>
      </c>
      <c r="H89" s="11" t="s">
        <v>179</v>
      </c>
      <c r="I89" s="30" t="s">
        <v>42</v>
      </c>
      <c r="J89" s="40">
        <v>0.45829999999999999</v>
      </c>
      <c r="K89" s="32" t="str">
        <f t="shared" si="1"/>
        <v>ND</v>
      </c>
      <c r="L89" s="21"/>
      <c r="N89"/>
      <c r="O89"/>
      <c r="P89"/>
    </row>
    <row r="90" spans="1:16" s="9" customFormat="1" x14ac:dyDescent="0.25">
      <c r="A90" s="11">
        <v>100</v>
      </c>
      <c r="B90" s="11" t="s">
        <v>58</v>
      </c>
      <c r="C90" s="11">
        <v>79</v>
      </c>
      <c r="D90" s="22">
        <v>43182</v>
      </c>
      <c r="E90" s="22" t="s">
        <v>312</v>
      </c>
      <c r="F90" s="15">
        <v>48</v>
      </c>
      <c r="G90" s="11" t="s">
        <v>175</v>
      </c>
      <c r="H90" s="11" t="s">
        <v>180</v>
      </c>
      <c r="I90" s="30" t="s">
        <v>42</v>
      </c>
      <c r="J90" s="40">
        <v>0.47220000000000001</v>
      </c>
      <c r="K90" s="32" t="str">
        <f t="shared" si="1"/>
        <v>ND</v>
      </c>
      <c r="L90" s="21"/>
      <c r="N90"/>
      <c r="O90"/>
      <c r="P90"/>
    </row>
    <row r="91" spans="1:16" s="9" customFormat="1" x14ac:dyDescent="0.25">
      <c r="A91" s="11">
        <v>100</v>
      </c>
      <c r="B91" s="11" t="s">
        <v>58</v>
      </c>
      <c r="C91" s="11">
        <v>80</v>
      </c>
      <c r="D91" s="22">
        <v>43182</v>
      </c>
      <c r="E91" s="22" t="s">
        <v>312</v>
      </c>
      <c r="F91" s="15">
        <v>48</v>
      </c>
      <c r="G91" s="11" t="s">
        <v>45</v>
      </c>
      <c r="H91" s="11" t="s">
        <v>181</v>
      </c>
      <c r="I91" s="20" t="s">
        <v>42</v>
      </c>
      <c r="J91" s="40">
        <v>0.45529999999999998</v>
      </c>
      <c r="K91" s="32" t="str">
        <f t="shared" si="1"/>
        <v>ND</v>
      </c>
      <c r="L91" s="21"/>
      <c r="N91"/>
      <c r="O91"/>
      <c r="P91"/>
    </row>
    <row r="92" spans="1:16" s="9" customFormat="1" x14ac:dyDescent="0.25">
      <c r="A92" s="13">
        <v>100</v>
      </c>
      <c r="B92" s="13" t="s">
        <v>58</v>
      </c>
      <c r="C92" s="13">
        <v>81</v>
      </c>
      <c r="D92" s="42">
        <v>43182</v>
      </c>
      <c r="E92" s="42" t="s">
        <v>312</v>
      </c>
      <c r="F92" s="18">
        <v>48</v>
      </c>
      <c r="G92" s="13" t="s">
        <v>175</v>
      </c>
      <c r="H92" s="13" t="s">
        <v>182</v>
      </c>
      <c r="I92" s="43" t="s">
        <v>42</v>
      </c>
      <c r="J92" s="44">
        <v>0.57399999999999995</v>
      </c>
      <c r="K92" s="59" t="str">
        <f t="shared" si="1"/>
        <v>ND</v>
      </c>
      <c r="L92" s="45"/>
      <c r="N92"/>
      <c r="O92"/>
      <c r="P92"/>
    </row>
    <row r="93" spans="1:16" s="9" customFormat="1" x14ac:dyDescent="0.25">
      <c r="A93" s="11">
        <v>0</v>
      </c>
      <c r="B93" s="11" t="s">
        <v>183</v>
      </c>
      <c r="C93" s="11">
        <v>82</v>
      </c>
      <c r="D93" s="22">
        <v>43174</v>
      </c>
      <c r="E93" s="11" t="s">
        <v>18</v>
      </c>
      <c r="F93" s="11" t="s">
        <v>18</v>
      </c>
      <c r="G93" s="11" t="s">
        <v>62</v>
      </c>
      <c r="H93" s="11" t="s">
        <v>184</v>
      </c>
      <c r="I93" s="39" t="s">
        <v>42</v>
      </c>
      <c r="J93" s="46">
        <v>0.4748</v>
      </c>
      <c r="K93" s="32" t="str">
        <f t="shared" si="1"/>
        <v>ND</v>
      </c>
      <c r="L93" s="21"/>
      <c r="N93"/>
      <c r="O93"/>
      <c r="P93"/>
    </row>
    <row r="94" spans="1:16" x14ac:dyDescent="0.25">
      <c r="A94" s="11">
        <v>0</v>
      </c>
      <c r="B94" s="11" t="s">
        <v>183</v>
      </c>
      <c r="C94" s="11">
        <v>83</v>
      </c>
      <c r="D94" s="22">
        <v>43174</v>
      </c>
      <c r="E94" s="11" t="s">
        <v>18</v>
      </c>
      <c r="F94" s="11" t="s">
        <v>18</v>
      </c>
      <c r="G94" s="11" t="s">
        <v>185</v>
      </c>
      <c r="H94" s="11" t="s">
        <v>186</v>
      </c>
      <c r="I94" s="54" t="s">
        <v>42</v>
      </c>
      <c r="J94" s="40">
        <v>0.52849999999999997</v>
      </c>
      <c r="K94" s="32" t="str">
        <f t="shared" si="1"/>
        <v>ND</v>
      </c>
      <c r="L94" s="21"/>
    </row>
    <row r="95" spans="1:16" x14ac:dyDescent="0.25">
      <c r="A95" s="13">
        <v>0</v>
      </c>
      <c r="B95" s="13" t="s">
        <v>183</v>
      </c>
      <c r="C95" s="13">
        <v>84</v>
      </c>
      <c r="D95" s="42">
        <v>43174</v>
      </c>
      <c r="E95" s="13" t="s">
        <v>18</v>
      </c>
      <c r="F95" s="13" t="s">
        <v>18</v>
      </c>
      <c r="G95" s="13" t="s">
        <v>185</v>
      </c>
      <c r="H95" s="13" t="s">
        <v>187</v>
      </c>
      <c r="I95" s="60" t="s">
        <v>42</v>
      </c>
      <c r="J95" s="44">
        <v>0.50549999999999995</v>
      </c>
      <c r="K95" s="59" t="str">
        <f t="shared" si="1"/>
        <v>ND</v>
      </c>
      <c r="L95" s="45"/>
    </row>
    <row r="96" spans="1:16" x14ac:dyDescent="0.25">
      <c r="A96" s="11">
        <v>50</v>
      </c>
      <c r="B96" s="11" t="s">
        <v>183</v>
      </c>
      <c r="C96" s="11">
        <v>85</v>
      </c>
      <c r="D96" s="22">
        <v>43180</v>
      </c>
      <c r="E96" s="11" t="s">
        <v>18</v>
      </c>
      <c r="F96" s="11" t="s">
        <v>18</v>
      </c>
      <c r="G96" s="11" t="s">
        <v>188</v>
      </c>
      <c r="H96" s="11" t="s">
        <v>189</v>
      </c>
      <c r="I96" s="39" t="s">
        <v>42</v>
      </c>
      <c r="J96" s="46">
        <v>0.48780000000000001</v>
      </c>
      <c r="K96" s="32" t="str">
        <f t="shared" si="1"/>
        <v>ND</v>
      </c>
      <c r="L96" s="21"/>
    </row>
    <row r="97" spans="1:16" s="61" customFormat="1" x14ac:dyDescent="0.25">
      <c r="A97" s="11">
        <v>50</v>
      </c>
      <c r="B97" s="11" t="s">
        <v>183</v>
      </c>
      <c r="C97" s="11">
        <v>86</v>
      </c>
      <c r="D97" s="22">
        <v>43180</v>
      </c>
      <c r="E97" s="11" t="s">
        <v>18</v>
      </c>
      <c r="F97" s="11" t="s">
        <v>18</v>
      </c>
      <c r="G97" s="11" t="s">
        <v>190</v>
      </c>
      <c r="H97" s="11" t="s">
        <v>191</v>
      </c>
      <c r="I97" s="51" t="s">
        <v>42</v>
      </c>
      <c r="J97" s="40">
        <v>0.73499999999999999</v>
      </c>
      <c r="K97" s="32" t="str">
        <f t="shared" si="1"/>
        <v>ND</v>
      </c>
      <c r="L97" s="21"/>
      <c r="N97"/>
      <c r="O97"/>
      <c r="P97"/>
    </row>
    <row r="98" spans="1:16" s="61" customFormat="1" x14ac:dyDescent="0.25">
      <c r="A98" s="11">
        <v>50</v>
      </c>
      <c r="B98" s="11" t="s">
        <v>183</v>
      </c>
      <c r="C98" s="11">
        <v>87</v>
      </c>
      <c r="D98" s="22">
        <v>43180</v>
      </c>
      <c r="E98" s="11" t="s">
        <v>18</v>
      </c>
      <c r="F98" s="11" t="s">
        <v>18</v>
      </c>
      <c r="G98" s="11" t="s">
        <v>192</v>
      </c>
      <c r="H98" s="11" t="s">
        <v>193</v>
      </c>
      <c r="I98" s="30" t="s">
        <v>42</v>
      </c>
      <c r="J98" s="40">
        <v>0.53200000000000003</v>
      </c>
      <c r="K98" s="32" t="str">
        <f t="shared" si="1"/>
        <v>ND</v>
      </c>
      <c r="L98" s="21"/>
      <c r="N98"/>
      <c r="O98"/>
      <c r="P98"/>
    </row>
    <row r="99" spans="1:16" s="61" customFormat="1" x14ac:dyDescent="0.25">
      <c r="A99" s="11">
        <v>50</v>
      </c>
      <c r="B99" s="11" t="s">
        <v>183</v>
      </c>
      <c r="C99" s="11">
        <v>88</v>
      </c>
      <c r="D99" s="22">
        <v>43180</v>
      </c>
      <c r="E99" s="22" t="s">
        <v>301</v>
      </c>
      <c r="F99" s="29">
        <v>8.3333333333333329E-2</v>
      </c>
      <c r="G99" s="15" t="s">
        <v>70</v>
      </c>
      <c r="H99" s="11" t="s">
        <v>194</v>
      </c>
      <c r="I99" s="32">
        <v>3201.7738675501405</v>
      </c>
      <c r="J99" s="40">
        <v>0.47639999999999999</v>
      </c>
      <c r="K99" s="32">
        <f>IF(ISNUMBER(I99),ROUND(I99/J99,0),I99)</f>
        <v>6721</v>
      </c>
      <c r="L99" s="21"/>
      <c r="N99"/>
      <c r="O99"/>
      <c r="P99"/>
    </row>
    <row r="100" spans="1:16" s="61" customFormat="1" x14ac:dyDescent="0.25">
      <c r="A100" s="11">
        <v>50</v>
      </c>
      <c r="B100" s="11" t="s">
        <v>183</v>
      </c>
      <c r="C100" s="11">
        <v>89</v>
      </c>
      <c r="D100" s="22">
        <v>43180</v>
      </c>
      <c r="E100" s="22" t="s">
        <v>301</v>
      </c>
      <c r="F100" s="29">
        <v>8.3333333333333329E-2</v>
      </c>
      <c r="G100" s="15" t="s">
        <v>195</v>
      </c>
      <c r="H100" s="11" t="s">
        <v>196</v>
      </c>
      <c r="I100" s="32">
        <v>2712.5938752956799</v>
      </c>
      <c r="J100" s="40">
        <v>0.51800000000000002</v>
      </c>
      <c r="K100" s="32">
        <f t="shared" ref="K100:K119" si="3">IF(ISNUMBER(I100),ROUND(I100/J100,0),I100)</f>
        <v>5237</v>
      </c>
      <c r="L100" s="21"/>
      <c r="N100"/>
      <c r="O100"/>
      <c r="P100"/>
    </row>
    <row r="101" spans="1:16" s="61" customFormat="1" x14ac:dyDescent="0.25">
      <c r="A101" s="11">
        <v>50</v>
      </c>
      <c r="B101" s="11" t="s">
        <v>183</v>
      </c>
      <c r="C101" s="11">
        <v>90</v>
      </c>
      <c r="D101" s="22">
        <v>43180</v>
      </c>
      <c r="E101" s="22" t="s">
        <v>301</v>
      </c>
      <c r="F101" s="29">
        <v>8.3333333333333329E-2</v>
      </c>
      <c r="G101" s="15" t="s">
        <v>70</v>
      </c>
      <c r="H101" s="11" t="s">
        <v>197</v>
      </c>
      <c r="I101" s="79">
        <v>1459.5229909339159</v>
      </c>
      <c r="J101" s="67">
        <v>0.48170000000000002</v>
      </c>
      <c r="K101" s="79">
        <f t="shared" si="3"/>
        <v>3030</v>
      </c>
      <c r="L101" s="21">
        <v>1</v>
      </c>
      <c r="N101"/>
      <c r="O101"/>
      <c r="P101"/>
    </row>
    <row r="102" spans="1:16" s="61" customFormat="1" x14ac:dyDescent="0.25">
      <c r="A102" s="11">
        <v>50</v>
      </c>
      <c r="B102" s="11" t="s">
        <v>183</v>
      </c>
      <c r="C102" s="11">
        <v>91</v>
      </c>
      <c r="D102" s="22">
        <v>43180</v>
      </c>
      <c r="E102" s="22" t="s">
        <v>302</v>
      </c>
      <c r="F102" s="16">
        <v>0.16666666666666666</v>
      </c>
      <c r="G102" s="15" t="s">
        <v>74</v>
      </c>
      <c r="H102" s="11" t="s">
        <v>198</v>
      </c>
      <c r="I102" s="80">
        <v>959.87343505806803</v>
      </c>
      <c r="J102" s="67">
        <v>0.56200000000000006</v>
      </c>
      <c r="K102" s="79">
        <f t="shared" si="3"/>
        <v>1708</v>
      </c>
      <c r="L102" s="21"/>
      <c r="N102"/>
      <c r="O102"/>
      <c r="P102"/>
    </row>
    <row r="103" spans="1:16" s="61" customFormat="1" x14ac:dyDescent="0.25">
      <c r="A103" s="11">
        <v>50</v>
      </c>
      <c r="B103" s="11" t="s">
        <v>183</v>
      </c>
      <c r="C103" s="11">
        <v>92</v>
      </c>
      <c r="D103" s="22">
        <v>43180</v>
      </c>
      <c r="E103" s="22" t="s">
        <v>302</v>
      </c>
      <c r="F103" s="16">
        <v>0.16666666666666666</v>
      </c>
      <c r="G103" s="15" t="s">
        <v>74</v>
      </c>
      <c r="H103" s="11" t="s">
        <v>199</v>
      </c>
      <c r="I103" s="79">
        <v>1676.3781481232879</v>
      </c>
      <c r="J103" s="67">
        <v>0.58650000000000002</v>
      </c>
      <c r="K103" s="79">
        <f t="shared" si="3"/>
        <v>2858</v>
      </c>
      <c r="L103" s="21"/>
      <c r="N103"/>
      <c r="O103"/>
      <c r="P103"/>
    </row>
    <row r="104" spans="1:16" s="61" customFormat="1" x14ac:dyDescent="0.25">
      <c r="A104" s="11">
        <v>50</v>
      </c>
      <c r="B104" s="11" t="s">
        <v>183</v>
      </c>
      <c r="C104" s="11">
        <v>93</v>
      </c>
      <c r="D104" s="22">
        <v>43180</v>
      </c>
      <c r="E104" s="22" t="s">
        <v>302</v>
      </c>
      <c r="F104" s="16">
        <v>0.16666666666666666</v>
      </c>
      <c r="G104" s="15" t="s">
        <v>76</v>
      </c>
      <c r="H104" s="11" t="s">
        <v>200</v>
      </c>
      <c r="I104" s="79">
        <v>3073.9764229264201</v>
      </c>
      <c r="J104" s="67">
        <v>0.40949999999999998</v>
      </c>
      <c r="K104" s="79">
        <f t="shared" si="3"/>
        <v>7507</v>
      </c>
      <c r="L104" s="21">
        <v>1</v>
      </c>
      <c r="N104"/>
      <c r="O104"/>
      <c r="P104"/>
    </row>
    <row r="105" spans="1:16" s="61" customFormat="1" x14ac:dyDescent="0.25">
      <c r="A105" s="11">
        <v>50</v>
      </c>
      <c r="B105" s="11" t="s">
        <v>183</v>
      </c>
      <c r="C105" s="11">
        <v>94</v>
      </c>
      <c r="D105" s="22">
        <v>43180</v>
      </c>
      <c r="E105" s="22" t="s">
        <v>303</v>
      </c>
      <c r="F105" s="49">
        <v>0.25</v>
      </c>
      <c r="G105" s="15" t="s">
        <v>84</v>
      </c>
      <c r="H105" s="11" t="s">
        <v>201</v>
      </c>
      <c r="I105" s="32">
        <v>2322.7654858353599</v>
      </c>
      <c r="J105" s="40">
        <v>0.50600000000000001</v>
      </c>
      <c r="K105" s="32">
        <f t="shared" si="3"/>
        <v>4590</v>
      </c>
      <c r="L105" s="21"/>
      <c r="N105"/>
      <c r="O105"/>
      <c r="P105"/>
    </row>
    <row r="106" spans="1:16" s="61" customFormat="1" x14ac:dyDescent="0.25">
      <c r="A106" s="11">
        <v>50</v>
      </c>
      <c r="B106" s="11" t="s">
        <v>183</v>
      </c>
      <c r="C106" s="11">
        <v>95</v>
      </c>
      <c r="D106" s="22">
        <v>43180</v>
      </c>
      <c r="E106" s="22" t="s">
        <v>303</v>
      </c>
      <c r="F106" s="49">
        <v>0.25</v>
      </c>
      <c r="G106" s="15" t="s">
        <v>202</v>
      </c>
      <c r="H106" s="11" t="s">
        <v>203</v>
      </c>
      <c r="I106" s="32">
        <v>3074.7969325167796</v>
      </c>
      <c r="J106" s="40">
        <v>0.55700000000000005</v>
      </c>
      <c r="K106" s="32">
        <f t="shared" si="3"/>
        <v>5520</v>
      </c>
      <c r="L106" s="21"/>
      <c r="N106"/>
      <c r="O106"/>
      <c r="P106"/>
    </row>
    <row r="107" spans="1:16" s="61" customFormat="1" x14ac:dyDescent="0.25">
      <c r="A107" s="11">
        <v>50</v>
      </c>
      <c r="B107" s="11" t="s">
        <v>183</v>
      </c>
      <c r="C107" s="11">
        <v>96</v>
      </c>
      <c r="D107" s="22">
        <v>43180</v>
      </c>
      <c r="E107" s="22" t="s">
        <v>303</v>
      </c>
      <c r="F107" s="49">
        <v>0.25</v>
      </c>
      <c r="G107" s="15" t="s">
        <v>204</v>
      </c>
      <c r="H107" s="11" t="s">
        <v>205</v>
      </c>
      <c r="I107" s="32">
        <v>2482.1519415754601</v>
      </c>
      <c r="J107" s="40">
        <v>0.5635</v>
      </c>
      <c r="K107" s="32">
        <f t="shared" si="3"/>
        <v>4405</v>
      </c>
      <c r="L107" s="21"/>
      <c r="N107"/>
      <c r="O107"/>
      <c r="P107"/>
    </row>
    <row r="108" spans="1:16" s="61" customFormat="1" x14ac:dyDescent="0.25">
      <c r="A108" s="11">
        <v>50</v>
      </c>
      <c r="B108" s="11" t="s">
        <v>183</v>
      </c>
      <c r="C108" s="11">
        <v>97</v>
      </c>
      <c r="D108" s="22">
        <v>43180</v>
      </c>
      <c r="E108" s="22" t="s">
        <v>304</v>
      </c>
      <c r="F108" s="16">
        <v>0.33333333333333331</v>
      </c>
      <c r="G108" s="15" t="s">
        <v>206</v>
      </c>
      <c r="H108" s="11" t="s">
        <v>207</v>
      </c>
      <c r="I108" s="32">
        <v>2510.0522120309001</v>
      </c>
      <c r="J108" s="40">
        <v>0.56950000000000001</v>
      </c>
      <c r="K108" s="32">
        <f t="shared" si="3"/>
        <v>4407</v>
      </c>
      <c r="L108" s="21"/>
      <c r="N108"/>
      <c r="O108"/>
      <c r="P108"/>
    </row>
    <row r="109" spans="1:16" s="61" customFormat="1" x14ac:dyDescent="0.25">
      <c r="A109" s="11">
        <v>50</v>
      </c>
      <c r="B109" s="11" t="s">
        <v>183</v>
      </c>
      <c r="C109" s="11">
        <v>98</v>
      </c>
      <c r="D109" s="22">
        <v>43180</v>
      </c>
      <c r="E109" s="22" t="s">
        <v>304</v>
      </c>
      <c r="F109" s="16">
        <v>0.33333333333333331</v>
      </c>
      <c r="G109" s="15" t="s">
        <v>21</v>
      </c>
      <c r="H109" s="11" t="s">
        <v>208</v>
      </c>
      <c r="I109" s="32">
        <v>1930.458614681942</v>
      </c>
      <c r="J109" s="40">
        <v>0.5655</v>
      </c>
      <c r="K109" s="32">
        <f t="shared" si="3"/>
        <v>3414</v>
      </c>
      <c r="L109" s="21"/>
      <c r="N109"/>
      <c r="O109"/>
      <c r="P109"/>
    </row>
    <row r="110" spans="1:16" s="61" customFormat="1" x14ac:dyDescent="0.25">
      <c r="A110" s="11">
        <v>50</v>
      </c>
      <c r="B110" s="11" t="s">
        <v>183</v>
      </c>
      <c r="C110" s="11">
        <v>99</v>
      </c>
      <c r="D110" s="22">
        <v>43180</v>
      </c>
      <c r="E110" s="22" t="s">
        <v>304</v>
      </c>
      <c r="F110" s="16">
        <v>0.33333333333333331</v>
      </c>
      <c r="G110" s="15" t="s">
        <v>44</v>
      </c>
      <c r="H110" s="11" t="s">
        <v>209</v>
      </c>
      <c r="I110" s="32">
        <v>2056.3751665546401</v>
      </c>
      <c r="J110" s="40">
        <v>0.53149999999999997</v>
      </c>
      <c r="K110" s="32">
        <f t="shared" si="3"/>
        <v>3869</v>
      </c>
      <c r="L110" s="21"/>
      <c r="N110"/>
      <c r="O110"/>
      <c r="P110"/>
    </row>
    <row r="111" spans="1:16" s="61" customFormat="1" x14ac:dyDescent="0.25">
      <c r="A111" s="11">
        <v>50</v>
      </c>
      <c r="B111" s="11" t="s">
        <v>183</v>
      </c>
      <c r="C111" s="11">
        <v>100</v>
      </c>
      <c r="D111" s="22">
        <v>43180</v>
      </c>
      <c r="E111" s="22" t="s">
        <v>305</v>
      </c>
      <c r="F111" s="50">
        <v>0.5</v>
      </c>
      <c r="G111" s="15" t="s">
        <v>210</v>
      </c>
      <c r="H111" s="11" t="s">
        <v>211</v>
      </c>
      <c r="I111" s="32">
        <v>1664.82879750096</v>
      </c>
      <c r="J111" s="40">
        <v>0.48480000000000001</v>
      </c>
      <c r="K111" s="32">
        <f t="shared" si="3"/>
        <v>3434</v>
      </c>
      <c r="L111" s="21"/>
      <c r="N111"/>
      <c r="O111"/>
      <c r="P111"/>
    </row>
    <row r="112" spans="1:16" s="61" customFormat="1" x14ac:dyDescent="0.25">
      <c r="A112" s="11">
        <v>50</v>
      </c>
      <c r="B112" s="11" t="s">
        <v>183</v>
      </c>
      <c r="C112" s="11">
        <v>101</v>
      </c>
      <c r="D112" s="22">
        <v>43180</v>
      </c>
      <c r="E112" s="22" t="s">
        <v>305</v>
      </c>
      <c r="F112" s="50">
        <v>0.5</v>
      </c>
      <c r="G112" s="15" t="s">
        <v>91</v>
      </c>
      <c r="H112" s="11" t="s">
        <v>212</v>
      </c>
      <c r="I112" s="32">
        <v>2578.21229583782</v>
      </c>
      <c r="J112" s="40">
        <v>0.55600000000000005</v>
      </c>
      <c r="K112" s="32">
        <f t="shared" si="3"/>
        <v>4637</v>
      </c>
      <c r="L112" s="21"/>
      <c r="N112"/>
      <c r="O112"/>
      <c r="P112"/>
    </row>
    <row r="113" spans="1:16" s="61" customFormat="1" x14ac:dyDescent="0.25">
      <c r="A113" s="11">
        <v>50</v>
      </c>
      <c r="B113" s="11" t="s">
        <v>183</v>
      </c>
      <c r="C113" s="11">
        <v>102</v>
      </c>
      <c r="D113" s="22">
        <v>43180</v>
      </c>
      <c r="E113" s="22" t="s">
        <v>305</v>
      </c>
      <c r="F113" s="50">
        <v>0.5</v>
      </c>
      <c r="G113" s="15" t="s">
        <v>22</v>
      </c>
      <c r="H113" s="11" t="s">
        <v>213</v>
      </c>
      <c r="I113" s="32">
        <v>1976.0081267087098</v>
      </c>
      <c r="J113" s="40">
        <v>0.51</v>
      </c>
      <c r="K113" s="32">
        <f t="shared" si="3"/>
        <v>3875</v>
      </c>
      <c r="L113" s="21"/>
      <c r="N113"/>
      <c r="O113"/>
      <c r="P113"/>
    </row>
    <row r="114" spans="1:16" s="61" customFormat="1" x14ac:dyDescent="0.25">
      <c r="A114" s="11">
        <v>50</v>
      </c>
      <c r="B114" s="11" t="s">
        <v>183</v>
      </c>
      <c r="C114" s="11">
        <v>103</v>
      </c>
      <c r="D114" s="22">
        <v>43180</v>
      </c>
      <c r="E114" s="22" t="s">
        <v>306</v>
      </c>
      <c r="F114" s="11">
        <v>1</v>
      </c>
      <c r="G114" s="15" t="s">
        <v>214</v>
      </c>
      <c r="H114" s="11" t="s">
        <v>215</v>
      </c>
      <c r="I114" s="32">
        <v>1550.166609607058</v>
      </c>
      <c r="J114" s="40">
        <v>0.43030000000000002</v>
      </c>
      <c r="K114" s="32">
        <f t="shared" si="3"/>
        <v>3603</v>
      </c>
      <c r="L114" s="21"/>
      <c r="N114"/>
      <c r="O114"/>
      <c r="P114"/>
    </row>
    <row r="115" spans="1:16" s="61" customFormat="1" x14ac:dyDescent="0.25">
      <c r="A115" s="11">
        <v>50</v>
      </c>
      <c r="B115" s="11" t="s">
        <v>183</v>
      </c>
      <c r="C115" s="11">
        <v>104</v>
      </c>
      <c r="D115" s="22">
        <v>43180</v>
      </c>
      <c r="E115" s="22" t="s">
        <v>306</v>
      </c>
      <c r="F115" s="11">
        <v>1</v>
      </c>
      <c r="G115" s="15" t="s">
        <v>93</v>
      </c>
      <c r="H115" s="11" t="s">
        <v>216</v>
      </c>
      <c r="I115" s="32">
        <v>1240.790251755484</v>
      </c>
      <c r="J115" s="40">
        <v>0.371</v>
      </c>
      <c r="K115" s="32">
        <f t="shared" si="3"/>
        <v>3344</v>
      </c>
      <c r="L115" s="21"/>
      <c r="N115"/>
      <c r="O115"/>
      <c r="P115"/>
    </row>
    <row r="116" spans="1:16" s="61" customFormat="1" x14ac:dyDescent="0.25">
      <c r="A116" s="11">
        <v>50</v>
      </c>
      <c r="B116" s="11" t="s">
        <v>183</v>
      </c>
      <c r="C116" s="11">
        <v>105</v>
      </c>
      <c r="D116" s="22">
        <v>43180</v>
      </c>
      <c r="E116" s="22" t="s">
        <v>306</v>
      </c>
      <c r="F116" s="11">
        <v>1</v>
      </c>
      <c r="G116" s="15" t="s">
        <v>93</v>
      </c>
      <c r="H116" s="11" t="s">
        <v>217</v>
      </c>
      <c r="I116" s="32">
        <v>1640.654917964664</v>
      </c>
      <c r="J116" s="40">
        <v>0.45340000000000003</v>
      </c>
      <c r="K116" s="32">
        <f t="shared" si="3"/>
        <v>3619</v>
      </c>
      <c r="L116" s="21"/>
      <c r="N116"/>
      <c r="O116"/>
      <c r="P116"/>
    </row>
    <row r="117" spans="1:16" s="61" customFormat="1" x14ac:dyDescent="0.25">
      <c r="A117" s="11">
        <v>50</v>
      </c>
      <c r="B117" s="11" t="s">
        <v>183</v>
      </c>
      <c r="C117" s="11">
        <v>106</v>
      </c>
      <c r="D117" s="22">
        <v>43180</v>
      </c>
      <c r="E117" s="22" t="s">
        <v>307</v>
      </c>
      <c r="F117" s="11">
        <v>2</v>
      </c>
      <c r="G117" s="15" t="s">
        <v>48</v>
      </c>
      <c r="H117" s="11" t="s">
        <v>218</v>
      </c>
      <c r="I117" s="53">
        <v>756.02131656928805</v>
      </c>
      <c r="J117" s="40">
        <v>0.46700000000000003</v>
      </c>
      <c r="K117" s="32">
        <f t="shared" si="3"/>
        <v>1619</v>
      </c>
      <c r="L117" s="21"/>
      <c r="N117"/>
      <c r="O117"/>
      <c r="P117"/>
    </row>
    <row r="118" spans="1:16" s="61" customFormat="1" x14ac:dyDescent="0.25">
      <c r="A118" s="11">
        <v>50</v>
      </c>
      <c r="B118" s="11" t="s">
        <v>183</v>
      </c>
      <c r="C118" s="11">
        <v>107</v>
      </c>
      <c r="D118" s="22">
        <v>43180</v>
      </c>
      <c r="E118" s="22" t="s">
        <v>307</v>
      </c>
      <c r="F118" s="11">
        <v>2</v>
      </c>
      <c r="G118" s="15" t="s">
        <v>32</v>
      </c>
      <c r="H118" s="11" t="s">
        <v>219</v>
      </c>
      <c r="I118" s="53">
        <v>750.65757457344012</v>
      </c>
      <c r="J118" s="40">
        <v>0.42009999999999997</v>
      </c>
      <c r="K118" s="32">
        <f t="shared" si="3"/>
        <v>1787</v>
      </c>
      <c r="L118" s="21"/>
      <c r="N118"/>
      <c r="O118"/>
      <c r="P118"/>
    </row>
    <row r="119" spans="1:16" s="61" customFormat="1" x14ac:dyDescent="0.25">
      <c r="A119" s="11">
        <v>50</v>
      </c>
      <c r="B119" s="11" t="s">
        <v>183</v>
      </c>
      <c r="C119" s="11">
        <v>108</v>
      </c>
      <c r="D119" s="22">
        <v>43180</v>
      </c>
      <c r="E119" s="22" t="s">
        <v>307</v>
      </c>
      <c r="F119" s="11">
        <v>2</v>
      </c>
      <c r="G119" s="15" t="s">
        <v>48</v>
      </c>
      <c r="H119" s="11" t="s">
        <v>220</v>
      </c>
      <c r="I119" s="53">
        <v>755.02810245045396</v>
      </c>
      <c r="J119" s="40">
        <v>0.45029999999999998</v>
      </c>
      <c r="K119" s="32">
        <f t="shared" si="3"/>
        <v>1677</v>
      </c>
      <c r="L119" s="21"/>
      <c r="N119"/>
      <c r="O119"/>
      <c r="P119"/>
    </row>
    <row r="120" spans="1:16" s="61" customFormat="1" x14ac:dyDescent="0.25">
      <c r="A120" s="11">
        <v>50</v>
      </c>
      <c r="B120" s="11" t="s">
        <v>183</v>
      </c>
      <c r="C120" s="11">
        <v>109</v>
      </c>
      <c r="D120" s="22">
        <v>43180</v>
      </c>
      <c r="E120" s="22" t="s">
        <v>308</v>
      </c>
      <c r="F120" s="11">
        <v>4</v>
      </c>
      <c r="G120" s="15" t="s">
        <v>221</v>
      </c>
      <c r="H120" s="11" t="s">
        <v>222</v>
      </c>
      <c r="I120" s="19">
        <v>376.74253635441198</v>
      </c>
      <c r="J120" s="40">
        <v>0.45900000000000002</v>
      </c>
      <c r="K120" s="19">
        <f>IF(ISNUMBER(I120),ROUND(I120/J120,1),I120)</f>
        <v>820.8</v>
      </c>
      <c r="L120" s="21"/>
      <c r="N120"/>
      <c r="O120"/>
      <c r="P120"/>
    </row>
    <row r="121" spans="1:16" s="61" customFormat="1" x14ac:dyDescent="0.25">
      <c r="A121" s="11">
        <v>50</v>
      </c>
      <c r="B121" s="11" t="s">
        <v>183</v>
      </c>
      <c r="C121" s="11">
        <v>110</v>
      </c>
      <c r="D121" s="22">
        <v>43180</v>
      </c>
      <c r="E121" s="22" t="s">
        <v>308</v>
      </c>
      <c r="F121" s="11">
        <v>4</v>
      </c>
      <c r="G121" s="15" t="s">
        <v>223</v>
      </c>
      <c r="H121" s="11" t="s">
        <v>224</v>
      </c>
      <c r="I121" s="53">
        <v>516.93023573322398</v>
      </c>
      <c r="J121" s="40">
        <v>0.49840000000000001</v>
      </c>
      <c r="K121" s="32">
        <f>IF(ISNUMBER(I121),ROUND(I121/J121,0),I121)</f>
        <v>1037</v>
      </c>
      <c r="L121" s="21"/>
      <c r="N121"/>
      <c r="O121"/>
      <c r="P121"/>
    </row>
    <row r="122" spans="1:16" s="61" customFormat="1" x14ac:dyDescent="0.25">
      <c r="A122" s="11">
        <v>50</v>
      </c>
      <c r="B122" s="11" t="s">
        <v>183</v>
      </c>
      <c r="C122" s="11">
        <v>111</v>
      </c>
      <c r="D122" s="22">
        <v>43180</v>
      </c>
      <c r="E122" s="22" t="s">
        <v>308</v>
      </c>
      <c r="F122" s="11">
        <v>4</v>
      </c>
      <c r="G122" s="15" t="s">
        <v>225</v>
      </c>
      <c r="H122" s="11" t="s">
        <v>226</v>
      </c>
      <c r="I122" s="19">
        <v>226.053114257142</v>
      </c>
      <c r="J122" s="40">
        <v>0.3594</v>
      </c>
      <c r="K122" s="19">
        <f>IF(ISNUMBER(I122),ROUND(I122/J122,1),I122)</f>
        <v>629</v>
      </c>
      <c r="L122" s="21"/>
      <c r="N122"/>
      <c r="O122"/>
      <c r="P122"/>
    </row>
    <row r="123" spans="1:16" s="61" customFormat="1" x14ac:dyDescent="0.25">
      <c r="A123" s="11">
        <v>50</v>
      </c>
      <c r="B123" s="11" t="s">
        <v>183</v>
      </c>
      <c r="C123" s="11">
        <v>112</v>
      </c>
      <c r="D123" s="22">
        <v>43180</v>
      </c>
      <c r="E123" s="22" t="s">
        <v>309</v>
      </c>
      <c r="F123" s="11">
        <v>8</v>
      </c>
      <c r="G123" s="15" t="s">
        <v>227</v>
      </c>
      <c r="H123" s="11" t="s">
        <v>228</v>
      </c>
      <c r="I123" s="56">
        <v>39.070701292665802</v>
      </c>
      <c r="J123" s="40">
        <v>0.37490000000000001</v>
      </c>
      <c r="K123" s="19">
        <f t="shared" ref="K123:K128" si="4">IF(ISNUMBER(I123),ROUND(I123/J123,1),I123)</f>
        <v>104.2</v>
      </c>
      <c r="L123" s="21"/>
      <c r="N123"/>
      <c r="O123"/>
      <c r="P123"/>
    </row>
    <row r="124" spans="1:16" s="61" customFormat="1" x14ac:dyDescent="0.25">
      <c r="A124" s="11">
        <v>50</v>
      </c>
      <c r="B124" s="11" t="s">
        <v>183</v>
      </c>
      <c r="C124" s="11">
        <v>113</v>
      </c>
      <c r="D124" s="22">
        <v>43180</v>
      </c>
      <c r="E124" s="22" t="s">
        <v>309</v>
      </c>
      <c r="F124" s="11">
        <v>8</v>
      </c>
      <c r="G124" s="15" t="s">
        <v>105</v>
      </c>
      <c r="H124" s="11" t="s">
        <v>229</v>
      </c>
      <c r="I124" s="56">
        <v>95.575674419408202</v>
      </c>
      <c r="J124" s="40">
        <v>0.52300000000000002</v>
      </c>
      <c r="K124" s="19">
        <f t="shared" si="4"/>
        <v>182.7</v>
      </c>
      <c r="L124" s="21"/>
      <c r="N124"/>
      <c r="O124"/>
      <c r="P124"/>
    </row>
    <row r="125" spans="1:16" s="61" customFormat="1" x14ac:dyDescent="0.25">
      <c r="A125" s="11">
        <v>50</v>
      </c>
      <c r="B125" s="11" t="s">
        <v>183</v>
      </c>
      <c r="C125" s="11">
        <v>114</v>
      </c>
      <c r="D125" s="22">
        <v>43180</v>
      </c>
      <c r="E125" s="22" t="s">
        <v>309</v>
      </c>
      <c r="F125" s="11">
        <v>8</v>
      </c>
      <c r="G125" s="15" t="s">
        <v>105</v>
      </c>
      <c r="H125" s="11" t="s">
        <v>230</v>
      </c>
      <c r="I125" s="55">
        <v>61.879990248635998</v>
      </c>
      <c r="J125" s="40">
        <v>0.4556</v>
      </c>
      <c r="K125" s="19">
        <f t="shared" si="4"/>
        <v>135.80000000000001</v>
      </c>
      <c r="L125" s="21"/>
      <c r="N125"/>
      <c r="O125"/>
      <c r="P125"/>
    </row>
    <row r="126" spans="1:16" s="61" customFormat="1" x14ac:dyDescent="0.25">
      <c r="A126" s="11">
        <v>50</v>
      </c>
      <c r="B126" s="11" t="s">
        <v>183</v>
      </c>
      <c r="C126" s="11">
        <v>115</v>
      </c>
      <c r="D126" s="22">
        <v>43181</v>
      </c>
      <c r="E126" s="22" t="s">
        <v>310</v>
      </c>
      <c r="F126" s="11">
        <v>12</v>
      </c>
      <c r="G126" s="15" t="s">
        <v>231</v>
      </c>
      <c r="H126" s="11" t="s">
        <v>232</v>
      </c>
      <c r="I126" s="51" t="s">
        <v>42</v>
      </c>
      <c r="J126" s="40">
        <v>0.46460000000000001</v>
      </c>
      <c r="K126" s="53" t="str">
        <f t="shared" si="4"/>
        <v>ND</v>
      </c>
      <c r="L126" s="21"/>
      <c r="N126"/>
      <c r="O126"/>
      <c r="P126"/>
    </row>
    <row r="127" spans="1:16" s="61" customFormat="1" x14ac:dyDescent="0.25">
      <c r="A127" s="11">
        <v>50</v>
      </c>
      <c r="B127" s="11" t="s">
        <v>183</v>
      </c>
      <c r="C127" s="11">
        <v>116</v>
      </c>
      <c r="D127" s="22">
        <v>43181</v>
      </c>
      <c r="E127" s="22" t="s">
        <v>310</v>
      </c>
      <c r="F127" s="11">
        <v>12</v>
      </c>
      <c r="G127" s="15" t="s">
        <v>233</v>
      </c>
      <c r="H127" s="11" t="s">
        <v>234</v>
      </c>
      <c r="I127" s="58">
        <v>107.103315919301</v>
      </c>
      <c r="J127" s="40">
        <v>0.39150000000000001</v>
      </c>
      <c r="K127" s="19">
        <f t="shared" si="4"/>
        <v>273.60000000000002</v>
      </c>
      <c r="L127" s="21"/>
      <c r="N127"/>
      <c r="O127"/>
      <c r="P127"/>
    </row>
    <row r="128" spans="1:16" s="61" customFormat="1" x14ac:dyDescent="0.25">
      <c r="A128" s="11">
        <v>50</v>
      </c>
      <c r="B128" s="11" t="s">
        <v>183</v>
      </c>
      <c r="C128" s="11">
        <v>117</v>
      </c>
      <c r="D128" s="22">
        <v>43181</v>
      </c>
      <c r="E128" s="22" t="s">
        <v>310</v>
      </c>
      <c r="F128" s="11">
        <v>12</v>
      </c>
      <c r="G128" s="15" t="s">
        <v>233</v>
      </c>
      <c r="H128" s="11" t="s">
        <v>235</v>
      </c>
      <c r="I128" s="51" t="s">
        <v>42</v>
      </c>
      <c r="J128" s="40">
        <v>0.4138</v>
      </c>
      <c r="K128" s="53" t="str">
        <f t="shared" si="4"/>
        <v>ND</v>
      </c>
      <c r="L128" s="21"/>
      <c r="N128"/>
      <c r="O128"/>
      <c r="P128"/>
    </row>
    <row r="129" spans="1:12" x14ac:dyDescent="0.25">
      <c r="A129" s="11">
        <v>50</v>
      </c>
      <c r="B129" s="11" t="s">
        <v>183</v>
      </c>
      <c r="C129" s="11">
        <v>118</v>
      </c>
      <c r="D129" s="22">
        <v>43181</v>
      </c>
      <c r="E129" s="22" t="s">
        <v>311</v>
      </c>
      <c r="F129" s="11">
        <v>24</v>
      </c>
      <c r="G129" s="15" t="s">
        <v>115</v>
      </c>
      <c r="H129" s="11" t="s">
        <v>236</v>
      </c>
      <c r="I129" s="51" t="s">
        <v>42</v>
      </c>
      <c r="J129" s="40">
        <v>0.35759999999999997</v>
      </c>
      <c r="K129" s="32" t="str">
        <f t="shared" ref="K129:K136" si="5">IF(ISNUMBER(I129),ROUND(I129/J129,-1),I129)</f>
        <v>ND</v>
      </c>
      <c r="L129" s="21"/>
    </row>
    <row r="130" spans="1:12" x14ac:dyDescent="0.25">
      <c r="A130" s="11">
        <v>50</v>
      </c>
      <c r="B130" s="11" t="s">
        <v>183</v>
      </c>
      <c r="C130" s="11">
        <v>119</v>
      </c>
      <c r="D130" s="22">
        <v>43181</v>
      </c>
      <c r="E130" s="22" t="s">
        <v>311</v>
      </c>
      <c r="F130" s="11">
        <v>24</v>
      </c>
      <c r="G130" s="15" t="s">
        <v>115</v>
      </c>
      <c r="H130" s="11" t="s">
        <v>237</v>
      </c>
      <c r="I130" s="30" t="s">
        <v>42</v>
      </c>
      <c r="J130" s="40">
        <v>0.48959999999999998</v>
      </c>
      <c r="K130" s="32" t="str">
        <f t="shared" si="5"/>
        <v>ND</v>
      </c>
      <c r="L130" s="21"/>
    </row>
    <row r="131" spans="1:12" ht="13.15" customHeight="1" x14ac:dyDescent="0.25">
      <c r="A131" s="11">
        <v>50</v>
      </c>
      <c r="B131" s="11" t="s">
        <v>183</v>
      </c>
      <c r="C131" s="11">
        <v>120</v>
      </c>
      <c r="D131" s="22">
        <v>43181</v>
      </c>
      <c r="E131" s="22" t="s">
        <v>311</v>
      </c>
      <c r="F131" s="11">
        <v>24</v>
      </c>
      <c r="G131" s="15" t="s">
        <v>115</v>
      </c>
      <c r="H131" s="11" t="s">
        <v>238</v>
      </c>
      <c r="I131" s="30" t="s">
        <v>42</v>
      </c>
      <c r="J131" s="40">
        <v>0.37280000000000002</v>
      </c>
      <c r="K131" s="32" t="str">
        <f t="shared" si="5"/>
        <v>ND</v>
      </c>
      <c r="L131" s="21"/>
    </row>
    <row r="132" spans="1:12" x14ac:dyDescent="0.25">
      <c r="A132" s="11">
        <v>50</v>
      </c>
      <c r="B132" s="11" t="s">
        <v>183</v>
      </c>
      <c r="C132" s="11">
        <v>121</v>
      </c>
      <c r="D132" s="22">
        <v>43182</v>
      </c>
      <c r="E132" s="22" t="s">
        <v>312</v>
      </c>
      <c r="F132" s="15">
        <v>48</v>
      </c>
      <c r="G132" s="15" t="s">
        <v>115</v>
      </c>
      <c r="H132" s="11" t="s">
        <v>239</v>
      </c>
      <c r="I132" s="30" t="s">
        <v>42</v>
      </c>
      <c r="J132" s="67">
        <v>0.27450000000000002</v>
      </c>
      <c r="K132" s="32" t="str">
        <f t="shared" si="5"/>
        <v>ND</v>
      </c>
      <c r="L132" s="21">
        <v>1</v>
      </c>
    </row>
    <row r="133" spans="1:12" x14ac:dyDescent="0.25">
      <c r="A133" s="11">
        <v>50</v>
      </c>
      <c r="B133" s="11" t="s">
        <v>183</v>
      </c>
      <c r="C133" s="11">
        <v>122</v>
      </c>
      <c r="D133" s="22">
        <v>43182</v>
      </c>
      <c r="E133" s="22" t="s">
        <v>312</v>
      </c>
      <c r="F133" s="15">
        <v>48</v>
      </c>
      <c r="G133" s="15" t="s">
        <v>240</v>
      </c>
      <c r="H133" s="11" t="s">
        <v>241</v>
      </c>
      <c r="I133" s="30" t="s">
        <v>42</v>
      </c>
      <c r="J133" s="40">
        <v>0.45479999999999998</v>
      </c>
      <c r="K133" s="32" t="str">
        <f t="shared" si="5"/>
        <v>ND</v>
      </c>
      <c r="L133" s="21"/>
    </row>
    <row r="134" spans="1:12" x14ac:dyDescent="0.25">
      <c r="A134" s="13">
        <v>50</v>
      </c>
      <c r="B134" s="13" t="s">
        <v>183</v>
      </c>
      <c r="C134" s="13">
        <v>123</v>
      </c>
      <c r="D134" s="42">
        <v>43182</v>
      </c>
      <c r="E134" s="42" t="s">
        <v>312</v>
      </c>
      <c r="F134" s="18">
        <v>48</v>
      </c>
      <c r="G134" s="18" t="s">
        <v>122</v>
      </c>
      <c r="H134" s="13" t="s">
        <v>242</v>
      </c>
      <c r="I134" s="43" t="s">
        <v>42</v>
      </c>
      <c r="J134" s="44">
        <v>0.44690000000000002</v>
      </c>
      <c r="K134" s="59" t="str">
        <f t="shared" si="5"/>
        <v>ND</v>
      </c>
      <c r="L134" s="45"/>
    </row>
    <row r="135" spans="1:12" x14ac:dyDescent="0.25">
      <c r="A135" s="11">
        <v>100</v>
      </c>
      <c r="B135" s="11" t="s">
        <v>183</v>
      </c>
      <c r="C135" s="11">
        <v>124</v>
      </c>
      <c r="D135" s="22">
        <v>43180</v>
      </c>
      <c r="E135" s="11" t="s">
        <v>18</v>
      </c>
      <c r="F135" s="11" t="s">
        <v>18</v>
      </c>
      <c r="G135" s="17" t="s">
        <v>243</v>
      </c>
      <c r="H135" s="11" t="s">
        <v>244</v>
      </c>
      <c r="I135" s="39" t="s">
        <v>42</v>
      </c>
      <c r="J135" s="46">
        <v>0.43709999999999999</v>
      </c>
      <c r="K135" s="32" t="str">
        <f t="shared" si="5"/>
        <v>ND</v>
      </c>
      <c r="L135" s="21"/>
    </row>
    <row r="136" spans="1:12" x14ac:dyDescent="0.25">
      <c r="A136" s="11">
        <v>100</v>
      </c>
      <c r="B136" s="11" t="s">
        <v>183</v>
      </c>
      <c r="C136" s="11">
        <v>125</v>
      </c>
      <c r="D136" s="22">
        <v>43180</v>
      </c>
      <c r="E136" s="11" t="s">
        <v>18</v>
      </c>
      <c r="F136" s="11" t="s">
        <v>18</v>
      </c>
      <c r="G136" s="17" t="s">
        <v>243</v>
      </c>
      <c r="H136" s="11" t="s">
        <v>245</v>
      </c>
      <c r="I136" s="30" t="s">
        <v>42</v>
      </c>
      <c r="J136" s="40">
        <v>0.4375</v>
      </c>
      <c r="K136" s="32" t="str">
        <f t="shared" si="5"/>
        <v>ND</v>
      </c>
      <c r="L136" s="21"/>
    </row>
    <row r="137" spans="1:12" x14ac:dyDescent="0.25">
      <c r="A137" s="11">
        <v>100</v>
      </c>
      <c r="B137" s="11" t="s">
        <v>183</v>
      </c>
      <c r="C137" s="11">
        <v>126</v>
      </c>
      <c r="D137" s="22">
        <v>43180</v>
      </c>
      <c r="E137" s="11" t="s">
        <v>18</v>
      </c>
      <c r="F137" s="11" t="s">
        <v>18</v>
      </c>
      <c r="G137" s="17" t="s">
        <v>243</v>
      </c>
      <c r="H137" s="11" t="s">
        <v>246</v>
      </c>
      <c r="I137" s="55">
        <v>38.631132060589799</v>
      </c>
      <c r="J137" s="67">
        <v>0.50600000000000001</v>
      </c>
      <c r="K137" s="56">
        <f>IF(ISNUMBER(I137),ROUND(I137/J137,2),I137)</f>
        <v>76.349999999999994</v>
      </c>
      <c r="L137" s="21"/>
    </row>
    <row r="138" spans="1:12" x14ac:dyDescent="0.25">
      <c r="A138" s="11">
        <v>100</v>
      </c>
      <c r="B138" s="11" t="s">
        <v>183</v>
      </c>
      <c r="C138" s="11">
        <v>127</v>
      </c>
      <c r="D138" s="22">
        <v>43180</v>
      </c>
      <c r="E138" s="22" t="s">
        <v>301</v>
      </c>
      <c r="F138" s="29">
        <v>8.3333333333333329E-2</v>
      </c>
      <c r="G138" s="11" t="s">
        <v>132</v>
      </c>
      <c r="H138" s="11" t="s">
        <v>247</v>
      </c>
      <c r="I138" s="32">
        <v>2259.5079480874201</v>
      </c>
      <c r="J138" s="40">
        <v>0.44379999999999997</v>
      </c>
      <c r="K138" s="32">
        <f>IF(ISNUMBER(I138),ROUND(I138/J138,0),I138)</f>
        <v>5091</v>
      </c>
      <c r="L138" s="21"/>
    </row>
    <row r="139" spans="1:12" x14ac:dyDescent="0.25">
      <c r="A139" s="11">
        <v>100</v>
      </c>
      <c r="B139" s="11" t="s">
        <v>183</v>
      </c>
      <c r="C139" s="11">
        <v>128</v>
      </c>
      <c r="D139" s="22">
        <v>43180</v>
      </c>
      <c r="E139" s="22" t="s">
        <v>301</v>
      </c>
      <c r="F139" s="29">
        <v>8.3333333333333329E-2</v>
      </c>
      <c r="G139" s="11" t="s">
        <v>23</v>
      </c>
      <c r="H139" s="11" t="s">
        <v>248</v>
      </c>
      <c r="I139" s="32">
        <v>2517.6731763347398</v>
      </c>
      <c r="J139" s="40">
        <v>0.52100000000000002</v>
      </c>
      <c r="K139" s="32">
        <f t="shared" ref="K139:K161" si="6">IF(ISNUMBER(I139),ROUND(I139/J139,0),I139)</f>
        <v>4832</v>
      </c>
      <c r="L139" s="21"/>
    </row>
    <row r="140" spans="1:12" x14ac:dyDescent="0.25">
      <c r="A140" s="11">
        <v>100</v>
      </c>
      <c r="B140" s="11" t="s">
        <v>183</v>
      </c>
      <c r="C140" s="11">
        <v>129</v>
      </c>
      <c r="D140" s="22">
        <v>43180</v>
      </c>
      <c r="E140" s="22" t="s">
        <v>301</v>
      </c>
      <c r="F140" s="29">
        <v>8.3333333333333329E-2</v>
      </c>
      <c r="G140" s="11" t="s">
        <v>23</v>
      </c>
      <c r="H140" s="11" t="s">
        <v>249</v>
      </c>
      <c r="I140" s="32">
        <v>2802.4060169418799</v>
      </c>
      <c r="J140" s="40">
        <v>0.59899999999999998</v>
      </c>
      <c r="K140" s="32">
        <f t="shared" si="6"/>
        <v>4678</v>
      </c>
      <c r="L140" s="21"/>
    </row>
    <row r="141" spans="1:12" x14ac:dyDescent="0.25">
      <c r="A141" s="11">
        <v>100</v>
      </c>
      <c r="B141" s="11" t="s">
        <v>183</v>
      </c>
      <c r="C141" s="11">
        <v>130</v>
      </c>
      <c r="D141" s="22">
        <v>43180</v>
      </c>
      <c r="E141" s="22" t="s">
        <v>302</v>
      </c>
      <c r="F141" s="16">
        <v>0.16666666666666666</v>
      </c>
      <c r="G141" s="15" t="s">
        <v>250</v>
      </c>
      <c r="H141" s="11" t="s">
        <v>251</v>
      </c>
      <c r="I141" s="32">
        <v>3786.1568352648196</v>
      </c>
      <c r="J141" s="40">
        <v>0.57350000000000001</v>
      </c>
      <c r="K141" s="32">
        <f t="shared" si="6"/>
        <v>6602</v>
      </c>
      <c r="L141" s="21"/>
    </row>
    <row r="142" spans="1:12" x14ac:dyDescent="0.25">
      <c r="A142" s="11">
        <v>100</v>
      </c>
      <c r="B142" s="11" t="s">
        <v>183</v>
      </c>
      <c r="C142" s="11">
        <v>131</v>
      </c>
      <c r="D142" s="22">
        <v>43180</v>
      </c>
      <c r="E142" s="22" t="s">
        <v>302</v>
      </c>
      <c r="F142" s="16">
        <v>0.16666666666666666</v>
      </c>
      <c r="G142" s="15" t="s">
        <v>134</v>
      </c>
      <c r="H142" s="11" t="s">
        <v>252</v>
      </c>
      <c r="I142" s="79">
        <v>1836.472736723448</v>
      </c>
      <c r="J142" s="67">
        <v>0.50449999999999995</v>
      </c>
      <c r="K142" s="79">
        <f t="shared" si="6"/>
        <v>3640</v>
      </c>
      <c r="L142" s="21">
        <v>1</v>
      </c>
    </row>
    <row r="143" spans="1:12" x14ac:dyDescent="0.25">
      <c r="A143" s="11">
        <v>100</v>
      </c>
      <c r="B143" s="11" t="s">
        <v>183</v>
      </c>
      <c r="C143" s="11">
        <v>132</v>
      </c>
      <c r="D143" s="22">
        <v>43180</v>
      </c>
      <c r="E143" s="22" t="s">
        <v>302</v>
      </c>
      <c r="F143" s="16">
        <v>0.16666666666666666</v>
      </c>
      <c r="G143" s="15" t="s">
        <v>134</v>
      </c>
      <c r="H143" s="11" t="s">
        <v>253</v>
      </c>
      <c r="I143" s="79">
        <v>4689.7359802103801</v>
      </c>
      <c r="J143" s="67">
        <v>0.54300000000000004</v>
      </c>
      <c r="K143" s="79">
        <f t="shared" si="6"/>
        <v>8637</v>
      </c>
      <c r="L143" s="21"/>
    </row>
    <row r="144" spans="1:12" x14ac:dyDescent="0.25">
      <c r="A144" s="11">
        <v>100</v>
      </c>
      <c r="B144" s="11" t="s">
        <v>183</v>
      </c>
      <c r="C144" s="11">
        <v>133</v>
      </c>
      <c r="D144" s="22">
        <v>43180</v>
      </c>
      <c r="E144" s="22" t="s">
        <v>303</v>
      </c>
      <c r="F144" s="49">
        <v>0.25</v>
      </c>
      <c r="G144" s="15" t="s">
        <v>49</v>
      </c>
      <c r="H144" s="11" t="s">
        <v>254</v>
      </c>
      <c r="I144" s="32">
        <v>2486.72442047394</v>
      </c>
      <c r="J144" s="40">
        <v>0.4456</v>
      </c>
      <c r="K144" s="32">
        <f t="shared" si="6"/>
        <v>5581</v>
      </c>
      <c r="L144" s="21"/>
    </row>
    <row r="145" spans="1:16" s="61" customFormat="1" x14ac:dyDescent="0.25">
      <c r="A145" s="11">
        <v>100</v>
      </c>
      <c r="B145" s="11" t="s">
        <v>183</v>
      </c>
      <c r="C145" s="11">
        <v>134</v>
      </c>
      <c r="D145" s="22">
        <v>43180</v>
      </c>
      <c r="E145" s="22" t="s">
        <v>303</v>
      </c>
      <c r="F145" s="49">
        <v>0.25</v>
      </c>
      <c r="G145" s="15" t="s">
        <v>37</v>
      </c>
      <c r="H145" s="11" t="s">
        <v>255</v>
      </c>
      <c r="I145" s="32">
        <v>3419.0450800838198</v>
      </c>
      <c r="J145" s="40">
        <v>0.502</v>
      </c>
      <c r="K145" s="32">
        <f t="shared" si="6"/>
        <v>6811</v>
      </c>
      <c r="L145" s="21"/>
      <c r="N145"/>
      <c r="O145"/>
      <c r="P145"/>
    </row>
    <row r="146" spans="1:16" s="61" customFormat="1" x14ac:dyDescent="0.25">
      <c r="A146" s="11">
        <v>100</v>
      </c>
      <c r="B146" s="11" t="s">
        <v>183</v>
      </c>
      <c r="C146" s="11">
        <v>135</v>
      </c>
      <c r="D146" s="22">
        <v>43180</v>
      </c>
      <c r="E146" s="22" t="s">
        <v>303</v>
      </c>
      <c r="F146" s="49">
        <v>0.25</v>
      </c>
      <c r="G146" s="15" t="s">
        <v>25</v>
      </c>
      <c r="H146" s="11" t="s">
        <v>256</v>
      </c>
      <c r="I146" s="32">
        <v>2566.15467283208</v>
      </c>
      <c r="J146" s="40">
        <v>0.54600000000000004</v>
      </c>
      <c r="K146" s="32">
        <f t="shared" si="6"/>
        <v>4700</v>
      </c>
      <c r="L146" s="21"/>
      <c r="N146"/>
      <c r="O146"/>
      <c r="P146"/>
    </row>
    <row r="147" spans="1:16" s="61" customFormat="1" x14ac:dyDescent="0.25">
      <c r="A147" s="11">
        <v>100</v>
      </c>
      <c r="B147" s="11" t="s">
        <v>183</v>
      </c>
      <c r="C147" s="11">
        <v>136</v>
      </c>
      <c r="D147" s="22">
        <v>43180</v>
      </c>
      <c r="E147" s="22" t="s">
        <v>304</v>
      </c>
      <c r="F147" s="16">
        <v>0.33333333333333331</v>
      </c>
      <c r="G147" s="15" t="s">
        <v>257</v>
      </c>
      <c r="H147" s="11" t="s">
        <v>258</v>
      </c>
      <c r="I147" s="32">
        <v>2232.7910595302801</v>
      </c>
      <c r="J147" s="40">
        <v>0.39879999999999999</v>
      </c>
      <c r="K147" s="32">
        <f t="shared" si="6"/>
        <v>5599</v>
      </c>
      <c r="L147" s="21"/>
      <c r="N147"/>
      <c r="O147"/>
      <c r="P147"/>
    </row>
    <row r="148" spans="1:16" s="61" customFormat="1" x14ac:dyDescent="0.25">
      <c r="A148" s="11">
        <v>100</v>
      </c>
      <c r="B148" s="11" t="s">
        <v>183</v>
      </c>
      <c r="C148" s="11">
        <v>137</v>
      </c>
      <c r="D148" s="22">
        <v>43180</v>
      </c>
      <c r="E148" s="22" t="s">
        <v>304</v>
      </c>
      <c r="F148" s="16">
        <v>0.33333333333333331</v>
      </c>
      <c r="G148" s="15" t="s">
        <v>38</v>
      </c>
      <c r="H148" s="11" t="s">
        <v>259</v>
      </c>
      <c r="I148" s="32">
        <v>3301.79052692802</v>
      </c>
      <c r="J148" s="40">
        <v>0.53349999999999997</v>
      </c>
      <c r="K148" s="32">
        <f t="shared" si="6"/>
        <v>6189</v>
      </c>
      <c r="L148" s="21"/>
      <c r="N148"/>
      <c r="O148"/>
      <c r="P148"/>
    </row>
    <row r="149" spans="1:16" s="61" customFormat="1" x14ac:dyDescent="0.25">
      <c r="A149" s="11">
        <v>100</v>
      </c>
      <c r="B149" s="11" t="s">
        <v>183</v>
      </c>
      <c r="C149" s="11">
        <v>138</v>
      </c>
      <c r="D149" s="22">
        <v>43180</v>
      </c>
      <c r="E149" s="22" t="s">
        <v>304</v>
      </c>
      <c r="F149" s="16">
        <v>0.33333333333333331</v>
      </c>
      <c r="G149" s="15" t="s">
        <v>28</v>
      </c>
      <c r="H149" s="11" t="s">
        <v>260</v>
      </c>
      <c r="I149" s="32">
        <v>2671.2240178748198</v>
      </c>
      <c r="J149" s="40">
        <v>0.50449999999999995</v>
      </c>
      <c r="K149" s="32">
        <f t="shared" si="6"/>
        <v>5295</v>
      </c>
      <c r="L149" s="21"/>
      <c r="N149"/>
      <c r="O149"/>
      <c r="P149"/>
    </row>
    <row r="150" spans="1:16" s="61" customFormat="1" x14ac:dyDescent="0.25">
      <c r="A150" s="11">
        <v>100</v>
      </c>
      <c r="B150" s="11" t="s">
        <v>183</v>
      </c>
      <c r="C150" s="11">
        <v>139</v>
      </c>
      <c r="D150" s="22">
        <v>43180</v>
      </c>
      <c r="E150" s="22" t="s">
        <v>305</v>
      </c>
      <c r="F150" s="50">
        <v>0.5</v>
      </c>
      <c r="G150" s="15" t="s">
        <v>31</v>
      </c>
      <c r="H150" s="11" t="s">
        <v>261</v>
      </c>
      <c r="I150" s="32">
        <v>2404.88310296894</v>
      </c>
      <c r="J150" s="67">
        <v>0.56699999999999995</v>
      </c>
      <c r="K150" s="32">
        <f t="shared" si="6"/>
        <v>4241</v>
      </c>
      <c r="L150" s="21"/>
      <c r="N150"/>
      <c r="O150"/>
      <c r="P150"/>
    </row>
    <row r="151" spans="1:16" s="61" customFormat="1" x14ac:dyDescent="0.25">
      <c r="A151" s="11">
        <v>100</v>
      </c>
      <c r="B151" s="11" t="s">
        <v>183</v>
      </c>
      <c r="C151" s="11">
        <v>140</v>
      </c>
      <c r="D151" s="22">
        <v>43180</v>
      </c>
      <c r="E151" s="22" t="s">
        <v>305</v>
      </c>
      <c r="F151" s="50">
        <v>0.5</v>
      </c>
      <c r="G151" s="15" t="s">
        <v>36</v>
      </c>
      <c r="H151" s="11" t="s">
        <v>262</v>
      </c>
      <c r="I151" s="32">
        <v>2107.8772709639597</v>
      </c>
      <c r="J151" s="40">
        <v>0.54900000000000004</v>
      </c>
      <c r="K151" s="32">
        <f t="shared" si="6"/>
        <v>3839</v>
      </c>
      <c r="L151" s="21"/>
      <c r="N151"/>
      <c r="O151"/>
      <c r="P151"/>
    </row>
    <row r="152" spans="1:16" s="61" customFormat="1" x14ac:dyDescent="0.25">
      <c r="A152" s="11">
        <v>100</v>
      </c>
      <c r="B152" s="11" t="s">
        <v>183</v>
      </c>
      <c r="C152" s="11">
        <v>141</v>
      </c>
      <c r="D152" s="22">
        <v>43180</v>
      </c>
      <c r="E152" s="22" t="s">
        <v>305</v>
      </c>
      <c r="F152" s="50">
        <v>0.5</v>
      </c>
      <c r="G152" s="15" t="s">
        <v>29</v>
      </c>
      <c r="H152" s="11" t="s">
        <v>263</v>
      </c>
      <c r="I152" s="32">
        <v>3476.9631543313199</v>
      </c>
      <c r="J152" s="40">
        <v>0.54900000000000004</v>
      </c>
      <c r="K152" s="32">
        <f t="shared" si="6"/>
        <v>6333</v>
      </c>
      <c r="L152" s="21"/>
      <c r="N152"/>
      <c r="O152"/>
      <c r="P152"/>
    </row>
    <row r="153" spans="1:16" s="61" customFormat="1" x14ac:dyDescent="0.25">
      <c r="A153" s="11">
        <v>100</v>
      </c>
      <c r="B153" s="11" t="s">
        <v>183</v>
      </c>
      <c r="C153" s="11">
        <v>142</v>
      </c>
      <c r="D153" s="22">
        <v>43180</v>
      </c>
      <c r="E153" s="22" t="s">
        <v>306</v>
      </c>
      <c r="F153" s="11">
        <v>1</v>
      </c>
      <c r="G153" s="15" t="s">
        <v>33</v>
      </c>
      <c r="H153" s="11" t="s">
        <v>264</v>
      </c>
      <c r="I153" s="32">
        <v>2318.11453034034</v>
      </c>
      <c r="J153" s="40">
        <v>0.47849999999999998</v>
      </c>
      <c r="K153" s="32">
        <f t="shared" si="6"/>
        <v>4845</v>
      </c>
      <c r="L153" s="21"/>
      <c r="N153"/>
      <c r="O153"/>
      <c r="P153"/>
    </row>
    <row r="154" spans="1:16" s="61" customFormat="1" x14ac:dyDescent="0.25">
      <c r="A154" s="11">
        <v>100</v>
      </c>
      <c r="B154" s="11" t="s">
        <v>183</v>
      </c>
      <c r="C154" s="11">
        <v>143</v>
      </c>
      <c r="D154" s="22">
        <v>43180</v>
      </c>
      <c r="E154" s="22" t="s">
        <v>306</v>
      </c>
      <c r="F154" s="11">
        <v>1</v>
      </c>
      <c r="G154" s="15" t="s">
        <v>34</v>
      </c>
      <c r="H154" s="11" t="s">
        <v>265</v>
      </c>
      <c r="I154" s="32">
        <v>2273.8457538471803</v>
      </c>
      <c r="J154" s="40">
        <v>0.50749999999999995</v>
      </c>
      <c r="K154" s="32">
        <f t="shared" si="6"/>
        <v>4480</v>
      </c>
      <c r="L154" s="21"/>
      <c r="N154"/>
      <c r="O154"/>
      <c r="P154"/>
    </row>
    <row r="155" spans="1:16" s="61" customFormat="1" x14ac:dyDescent="0.25">
      <c r="A155" s="11">
        <v>100</v>
      </c>
      <c r="B155" s="11" t="s">
        <v>183</v>
      </c>
      <c r="C155" s="11">
        <v>144</v>
      </c>
      <c r="D155" s="22">
        <v>43180</v>
      </c>
      <c r="E155" s="22" t="s">
        <v>306</v>
      </c>
      <c r="F155" s="11">
        <v>1</v>
      </c>
      <c r="G155" s="15" t="s">
        <v>33</v>
      </c>
      <c r="H155" s="11" t="s">
        <v>266</v>
      </c>
      <c r="I155" s="32">
        <v>2029.2659468715201</v>
      </c>
      <c r="J155" s="40">
        <v>0.62050000000000005</v>
      </c>
      <c r="K155" s="32">
        <f t="shared" si="6"/>
        <v>3270</v>
      </c>
      <c r="L155" s="21"/>
      <c r="N155"/>
      <c r="O155"/>
      <c r="P155"/>
    </row>
    <row r="156" spans="1:16" s="61" customFormat="1" x14ac:dyDescent="0.25">
      <c r="A156" s="11">
        <v>100</v>
      </c>
      <c r="B156" s="11" t="s">
        <v>183</v>
      </c>
      <c r="C156" s="11">
        <v>145</v>
      </c>
      <c r="D156" s="22">
        <v>43180</v>
      </c>
      <c r="E156" s="22" t="s">
        <v>307</v>
      </c>
      <c r="F156" s="11">
        <v>2</v>
      </c>
      <c r="G156" s="15" t="s">
        <v>267</v>
      </c>
      <c r="H156" s="11" t="s">
        <v>268</v>
      </c>
      <c r="I156" s="32">
        <v>1465.6551165303881</v>
      </c>
      <c r="J156" s="40">
        <v>0.48249999999999998</v>
      </c>
      <c r="K156" s="32">
        <f t="shared" si="6"/>
        <v>3038</v>
      </c>
      <c r="L156" s="21"/>
      <c r="N156"/>
      <c r="O156"/>
      <c r="P156"/>
    </row>
    <row r="157" spans="1:16" s="61" customFormat="1" x14ac:dyDescent="0.25">
      <c r="A157" s="11">
        <v>100</v>
      </c>
      <c r="B157" s="11" t="s">
        <v>183</v>
      </c>
      <c r="C157" s="11">
        <v>146</v>
      </c>
      <c r="D157" s="22">
        <v>43180</v>
      </c>
      <c r="E157" s="22" t="s">
        <v>307</v>
      </c>
      <c r="F157" s="11">
        <v>2</v>
      </c>
      <c r="G157" s="15" t="s">
        <v>267</v>
      </c>
      <c r="H157" s="11" t="s">
        <v>269</v>
      </c>
      <c r="I157" s="32">
        <v>2168.09089933112</v>
      </c>
      <c r="J157" s="40">
        <v>0.54549999999999998</v>
      </c>
      <c r="K157" s="32">
        <f t="shared" si="6"/>
        <v>3975</v>
      </c>
      <c r="L157" s="21"/>
      <c r="N157"/>
      <c r="O157"/>
      <c r="P157"/>
    </row>
    <row r="158" spans="1:16" s="61" customFormat="1" x14ac:dyDescent="0.25">
      <c r="A158" s="11">
        <v>100</v>
      </c>
      <c r="B158" s="11" t="s">
        <v>183</v>
      </c>
      <c r="C158" s="11">
        <v>147</v>
      </c>
      <c r="D158" s="22">
        <v>43180</v>
      </c>
      <c r="E158" s="22" t="s">
        <v>307</v>
      </c>
      <c r="F158" s="11">
        <v>2</v>
      </c>
      <c r="G158" s="15" t="s">
        <v>267</v>
      </c>
      <c r="H158" s="11" t="s">
        <v>270</v>
      </c>
      <c r="I158" s="32">
        <v>2225.9134019172197</v>
      </c>
      <c r="J158" s="40">
        <v>0.61850000000000005</v>
      </c>
      <c r="K158" s="32">
        <f t="shared" si="6"/>
        <v>3599</v>
      </c>
      <c r="L158" s="21"/>
      <c r="N158"/>
      <c r="O158"/>
      <c r="P158"/>
    </row>
    <row r="159" spans="1:16" s="61" customFormat="1" x14ac:dyDescent="0.25">
      <c r="A159" s="11">
        <v>100</v>
      </c>
      <c r="B159" s="11" t="s">
        <v>183</v>
      </c>
      <c r="C159" s="11">
        <v>148</v>
      </c>
      <c r="D159" s="22">
        <v>43180</v>
      </c>
      <c r="E159" s="22" t="s">
        <v>308</v>
      </c>
      <c r="F159" s="11">
        <v>4</v>
      </c>
      <c r="G159" s="15" t="s">
        <v>271</v>
      </c>
      <c r="H159" s="11" t="s">
        <v>272</v>
      </c>
      <c r="I159" s="53">
        <v>518.56044949571594</v>
      </c>
      <c r="J159" s="40">
        <v>0.51149999999999995</v>
      </c>
      <c r="K159" s="32">
        <f t="shared" si="6"/>
        <v>1014</v>
      </c>
      <c r="L159" s="21"/>
      <c r="N159"/>
      <c r="O159"/>
      <c r="P159"/>
    </row>
    <row r="160" spans="1:16" s="61" customFormat="1" x14ac:dyDescent="0.25">
      <c r="A160" s="11">
        <v>100</v>
      </c>
      <c r="B160" s="11" t="s">
        <v>183</v>
      </c>
      <c r="C160" s="11">
        <v>149</v>
      </c>
      <c r="D160" s="22">
        <v>43180</v>
      </c>
      <c r="E160" s="22" t="s">
        <v>308</v>
      </c>
      <c r="F160" s="11">
        <v>4</v>
      </c>
      <c r="G160" s="15" t="s">
        <v>162</v>
      </c>
      <c r="H160" s="11" t="s">
        <v>273</v>
      </c>
      <c r="I160" s="53">
        <v>684.78509489953001</v>
      </c>
      <c r="J160" s="67">
        <v>0.48580000000000001</v>
      </c>
      <c r="K160" s="32">
        <f t="shared" si="6"/>
        <v>1410</v>
      </c>
      <c r="L160" s="21"/>
      <c r="N160"/>
      <c r="O160"/>
      <c r="P160"/>
    </row>
    <row r="161" spans="1:12" x14ac:dyDescent="0.25">
      <c r="A161" s="11">
        <v>100</v>
      </c>
      <c r="B161" s="11" t="s">
        <v>183</v>
      </c>
      <c r="C161" s="11">
        <v>150</v>
      </c>
      <c r="D161" s="22">
        <v>43180</v>
      </c>
      <c r="E161" s="22" t="s">
        <v>308</v>
      </c>
      <c r="F161" s="11">
        <v>4</v>
      </c>
      <c r="G161" s="15" t="s">
        <v>160</v>
      </c>
      <c r="H161" s="11" t="s">
        <v>274</v>
      </c>
      <c r="I161" s="53">
        <v>979.44232251851201</v>
      </c>
      <c r="J161" s="40">
        <v>0.51200000000000001</v>
      </c>
      <c r="K161" s="32">
        <f t="shared" si="6"/>
        <v>1913</v>
      </c>
      <c r="L161" s="21"/>
    </row>
    <row r="162" spans="1:12" x14ac:dyDescent="0.25">
      <c r="A162" s="11">
        <v>100</v>
      </c>
      <c r="B162" s="11" t="s">
        <v>183</v>
      </c>
      <c r="C162" s="11">
        <v>151</v>
      </c>
      <c r="D162" s="22">
        <v>43180</v>
      </c>
      <c r="E162" s="22" t="s">
        <v>309</v>
      </c>
      <c r="F162" s="11">
        <v>8</v>
      </c>
      <c r="G162" s="15" t="s">
        <v>168</v>
      </c>
      <c r="H162" s="11" t="s">
        <v>275</v>
      </c>
      <c r="I162" s="19">
        <v>125.3294533674856</v>
      </c>
      <c r="J162" s="40">
        <v>0.55100000000000005</v>
      </c>
      <c r="K162" s="19">
        <f>IF(ISNUMBER(I162),ROUND(I162/J162,1),I162)</f>
        <v>227.5</v>
      </c>
      <c r="L162" s="21"/>
    </row>
    <row r="163" spans="1:12" x14ac:dyDescent="0.25">
      <c r="A163" s="11">
        <v>100</v>
      </c>
      <c r="B163" s="11" t="s">
        <v>183</v>
      </c>
      <c r="C163" s="11">
        <v>152</v>
      </c>
      <c r="D163" s="22">
        <v>43180</v>
      </c>
      <c r="E163" s="22" t="s">
        <v>309</v>
      </c>
      <c r="F163" s="11">
        <v>8</v>
      </c>
      <c r="G163" s="15" t="s">
        <v>276</v>
      </c>
      <c r="H163" s="11" t="s">
        <v>277</v>
      </c>
      <c r="I163" s="52">
        <v>168.7840366771118</v>
      </c>
      <c r="J163" s="40">
        <v>0.504</v>
      </c>
      <c r="K163" s="19">
        <f t="shared" ref="K163:K168" si="7">IF(ISNUMBER(I163),ROUND(I163/J163,1),I163)</f>
        <v>334.9</v>
      </c>
      <c r="L163" s="21"/>
    </row>
    <row r="164" spans="1:12" x14ac:dyDescent="0.25">
      <c r="A164" s="11">
        <v>100</v>
      </c>
      <c r="B164" s="11" t="s">
        <v>183</v>
      </c>
      <c r="C164" s="11">
        <v>153</v>
      </c>
      <c r="D164" s="22">
        <v>43180</v>
      </c>
      <c r="E164" s="22" t="s">
        <v>309</v>
      </c>
      <c r="F164" s="11">
        <v>8</v>
      </c>
      <c r="G164" s="15" t="s">
        <v>168</v>
      </c>
      <c r="H164" s="11" t="s">
        <v>278</v>
      </c>
      <c r="I164" s="19">
        <v>226.99439532921002</v>
      </c>
      <c r="J164" s="40">
        <v>0.52849999999999997</v>
      </c>
      <c r="K164" s="19">
        <f t="shared" si="7"/>
        <v>429.5</v>
      </c>
      <c r="L164" s="21"/>
    </row>
    <row r="165" spans="1:12" x14ac:dyDescent="0.25">
      <c r="A165" s="11">
        <v>100</v>
      </c>
      <c r="B165" s="11" t="s">
        <v>183</v>
      </c>
      <c r="C165" s="11">
        <v>154</v>
      </c>
      <c r="D165" s="22">
        <v>43181</v>
      </c>
      <c r="E165" s="22" t="s">
        <v>310</v>
      </c>
      <c r="F165" s="11">
        <v>12</v>
      </c>
      <c r="G165" s="15" t="s">
        <v>279</v>
      </c>
      <c r="H165" s="11" t="s">
        <v>280</v>
      </c>
      <c r="I165" s="56">
        <v>82.414473393109006</v>
      </c>
      <c r="J165" s="40">
        <v>0.39800000000000002</v>
      </c>
      <c r="K165" s="19">
        <f t="shared" si="7"/>
        <v>207.1</v>
      </c>
      <c r="L165" s="21"/>
    </row>
    <row r="166" spans="1:12" x14ac:dyDescent="0.25">
      <c r="A166" s="11">
        <v>100</v>
      </c>
      <c r="B166" s="11" t="s">
        <v>183</v>
      </c>
      <c r="C166" s="11">
        <v>155</v>
      </c>
      <c r="D166" s="22">
        <v>43181</v>
      </c>
      <c r="E166" s="22" t="s">
        <v>310</v>
      </c>
      <c r="F166" s="11">
        <v>12</v>
      </c>
      <c r="G166" s="15" t="s">
        <v>281</v>
      </c>
      <c r="H166" s="11" t="s">
        <v>282</v>
      </c>
      <c r="I166" s="56">
        <v>37.397487211865197</v>
      </c>
      <c r="J166" s="40">
        <v>0.53300000000000003</v>
      </c>
      <c r="K166" s="56">
        <f>IF(ISNUMBER(I166),ROUND(I166/J166,2),I166)</f>
        <v>70.16</v>
      </c>
      <c r="L166" s="21"/>
    </row>
    <row r="167" spans="1:12" x14ac:dyDescent="0.25">
      <c r="A167" s="11">
        <v>100</v>
      </c>
      <c r="B167" s="11" t="s">
        <v>183</v>
      </c>
      <c r="C167" s="11">
        <v>156</v>
      </c>
      <c r="D167" s="22">
        <v>43181</v>
      </c>
      <c r="E167" s="22" t="s">
        <v>310</v>
      </c>
      <c r="F167" s="11">
        <v>12</v>
      </c>
      <c r="G167" s="15" t="s">
        <v>281</v>
      </c>
      <c r="H167" s="11" t="s">
        <v>283</v>
      </c>
      <c r="I167" s="55">
        <v>50.187930252212603</v>
      </c>
      <c r="J167" s="40">
        <v>0.50449999999999995</v>
      </c>
      <c r="K167" s="56">
        <f>IF(ISNUMBER(I167),ROUND(I167/J167,2),I167)</f>
        <v>99.48</v>
      </c>
      <c r="L167" s="21"/>
    </row>
    <row r="168" spans="1:12" x14ac:dyDescent="0.25">
      <c r="A168" s="11">
        <v>100</v>
      </c>
      <c r="B168" s="11" t="s">
        <v>183</v>
      </c>
      <c r="C168" s="11">
        <v>157</v>
      </c>
      <c r="D168" s="22">
        <v>43181</v>
      </c>
      <c r="E168" s="22" t="s">
        <v>311</v>
      </c>
      <c r="F168" s="11">
        <v>24</v>
      </c>
      <c r="G168" s="15">
        <v>1425</v>
      </c>
      <c r="H168" s="11" t="s">
        <v>284</v>
      </c>
      <c r="I168" s="51" t="s">
        <v>42</v>
      </c>
      <c r="J168" s="40">
        <v>0.41839999999999999</v>
      </c>
      <c r="K168" s="53" t="str">
        <f t="shared" si="7"/>
        <v>ND</v>
      </c>
      <c r="L168" s="21"/>
    </row>
    <row r="169" spans="1:12" x14ac:dyDescent="0.25">
      <c r="A169" s="11">
        <v>100</v>
      </c>
      <c r="B169" s="11" t="s">
        <v>183</v>
      </c>
      <c r="C169" s="11">
        <v>158</v>
      </c>
      <c r="D169" s="22">
        <v>43181</v>
      </c>
      <c r="E169" s="22" t="s">
        <v>311</v>
      </c>
      <c r="F169" s="11">
        <v>24</v>
      </c>
      <c r="G169" s="15">
        <v>1428</v>
      </c>
      <c r="H169" s="11" t="s">
        <v>285</v>
      </c>
      <c r="I169" s="55">
        <v>22.269962211494398</v>
      </c>
      <c r="J169" s="40">
        <v>0.54800000000000004</v>
      </c>
      <c r="K169" s="56">
        <f>IF(ISNUMBER(I169),ROUND(I169/J169,2),I169)</f>
        <v>40.64</v>
      </c>
      <c r="L169" s="21"/>
    </row>
    <row r="170" spans="1:12" x14ac:dyDescent="0.25">
      <c r="A170" s="11">
        <v>100</v>
      </c>
      <c r="B170" s="11" t="s">
        <v>183</v>
      </c>
      <c r="C170" s="11">
        <v>159</v>
      </c>
      <c r="D170" s="22">
        <v>43181</v>
      </c>
      <c r="E170" s="22" t="s">
        <v>311</v>
      </c>
      <c r="F170" s="11">
        <v>24</v>
      </c>
      <c r="G170" s="15">
        <v>1427</v>
      </c>
      <c r="H170" s="11" t="s">
        <v>286</v>
      </c>
      <c r="I170" s="51" t="s">
        <v>42</v>
      </c>
      <c r="J170" s="40">
        <v>0.432</v>
      </c>
      <c r="K170" s="32" t="str">
        <f>IF(ISNUMBER(I170),ROUND(I170/J170,-1),I170)</f>
        <v>ND</v>
      </c>
      <c r="L170" s="21"/>
    </row>
    <row r="171" spans="1:12" x14ac:dyDescent="0.25">
      <c r="A171" s="11">
        <v>100</v>
      </c>
      <c r="B171" s="11" t="s">
        <v>183</v>
      </c>
      <c r="C171" s="11">
        <v>160</v>
      </c>
      <c r="D171" s="22">
        <v>43182</v>
      </c>
      <c r="E171" s="22" t="s">
        <v>312</v>
      </c>
      <c r="F171" s="15">
        <v>48</v>
      </c>
      <c r="G171" s="15">
        <v>1425</v>
      </c>
      <c r="H171" s="11" t="s">
        <v>287</v>
      </c>
      <c r="I171" s="30" t="s">
        <v>42</v>
      </c>
      <c r="J171" s="40">
        <v>0.40670000000000001</v>
      </c>
      <c r="K171" s="32" t="str">
        <f>IF(ISNUMBER(I171),ROUND(I171/J171,-1),I171)</f>
        <v>ND</v>
      </c>
      <c r="L171" s="21"/>
    </row>
    <row r="172" spans="1:12" x14ac:dyDescent="0.25">
      <c r="A172" s="11">
        <v>100</v>
      </c>
      <c r="B172" s="11" t="s">
        <v>183</v>
      </c>
      <c r="C172" s="11">
        <v>161</v>
      </c>
      <c r="D172" s="22">
        <v>43182</v>
      </c>
      <c r="E172" s="22" t="s">
        <v>312</v>
      </c>
      <c r="F172" s="15">
        <v>48</v>
      </c>
      <c r="G172" s="15">
        <v>1425</v>
      </c>
      <c r="H172" s="11" t="s">
        <v>288</v>
      </c>
      <c r="I172" s="30" t="s">
        <v>42</v>
      </c>
      <c r="J172" s="67">
        <v>0.37130000000000002</v>
      </c>
      <c r="K172" s="32" t="str">
        <f>IF(ISNUMBER(I172),ROUND(I172/J172,-1),I172)</f>
        <v>ND</v>
      </c>
      <c r="L172" s="21"/>
    </row>
    <row r="173" spans="1:12" x14ac:dyDescent="0.25">
      <c r="A173" s="13">
        <v>100</v>
      </c>
      <c r="B173" s="13" t="s">
        <v>183</v>
      </c>
      <c r="C173" s="13">
        <v>162</v>
      </c>
      <c r="D173" s="42">
        <v>43182</v>
      </c>
      <c r="E173" s="42" t="s">
        <v>312</v>
      </c>
      <c r="F173" s="18">
        <v>48</v>
      </c>
      <c r="G173" s="18">
        <v>1425</v>
      </c>
      <c r="H173" s="13" t="s">
        <v>289</v>
      </c>
      <c r="I173" s="43" t="s">
        <v>42</v>
      </c>
      <c r="J173" s="44">
        <v>0.40699999999999997</v>
      </c>
      <c r="K173" s="59" t="str">
        <f>IF(ISNUMBER(I173),ROUND(I173/J173,-1),I173)</f>
        <v>ND</v>
      </c>
      <c r="L173" s="45"/>
    </row>
    <row r="174" spans="1:12" ht="30" customHeight="1" x14ac:dyDescent="0.25">
      <c r="A174" s="90" t="s">
        <v>290</v>
      </c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2" ht="18" x14ac:dyDescent="0.25">
      <c r="A175" s="23" t="s">
        <v>298</v>
      </c>
      <c r="B175" s="70"/>
      <c r="C175" s="70"/>
      <c r="D175" s="70"/>
      <c r="E175" s="70"/>
      <c r="F175" s="70"/>
      <c r="G175" s="70"/>
      <c r="H175" s="70"/>
      <c r="I175" s="70"/>
      <c r="J175" s="70"/>
    </row>
    <row r="176" spans="1:12" x14ac:dyDescent="0.25">
      <c r="A176" s="71" t="s">
        <v>299</v>
      </c>
      <c r="B176" s="70"/>
      <c r="C176" s="70"/>
      <c r="D176" s="70"/>
      <c r="E176" s="70"/>
      <c r="F176" s="70"/>
      <c r="G176" s="70"/>
      <c r="H176" s="70"/>
      <c r="I176" s="70"/>
      <c r="J176" s="70"/>
    </row>
    <row r="177" spans="1:12" x14ac:dyDescent="0.25">
      <c r="F177" s="24"/>
      <c r="G177" s="32"/>
    </row>
    <row r="178" spans="1:12" x14ac:dyDescent="0.25">
      <c r="A178"/>
      <c r="B178" s="7" t="s">
        <v>291</v>
      </c>
      <c r="C178" s="91" t="s">
        <v>313</v>
      </c>
      <c r="D178" s="91"/>
      <c r="E178" s="91"/>
      <c r="F178"/>
      <c r="G178" s="62"/>
      <c r="H178" s="62"/>
      <c r="I178"/>
    </row>
    <row r="179" spans="1:12" x14ac:dyDescent="0.25">
      <c r="A179"/>
      <c r="B179" s="25" t="s">
        <v>296</v>
      </c>
      <c r="C179" s="92">
        <v>43682</v>
      </c>
      <c r="D179" s="92"/>
      <c r="F179" s="26"/>
      <c r="G179" s="33"/>
    </row>
    <row r="180" spans="1:12" x14ac:dyDescent="0.25">
      <c r="B180" s="7" t="s">
        <v>292</v>
      </c>
      <c r="C180" s="93" t="s">
        <v>293</v>
      </c>
      <c r="D180" s="93"/>
    </row>
    <row r="181" spans="1:12" x14ac:dyDescent="0.25">
      <c r="A181" s="63"/>
      <c r="B181" s="64"/>
      <c r="C181" s="65"/>
    </row>
    <row r="182" spans="1:12" x14ac:dyDescent="0.25">
      <c r="B182" s="7" t="s">
        <v>294</v>
      </c>
      <c r="C182" s="94" t="s">
        <v>317</v>
      </c>
      <c r="D182" s="94"/>
    </row>
    <row r="183" spans="1:12" x14ac:dyDescent="0.25">
      <c r="B183" s="7" t="s">
        <v>315</v>
      </c>
      <c r="C183" s="89">
        <v>43684</v>
      </c>
      <c r="D183" s="89"/>
    </row>
    <row r="184" spans="1:12" ht="27.75" customHeight="1" x14ac:dyDescent="0.25">
      <c r="B184" s="85" t="s">
        <v>316</v>
      </c>
      <c r="C184" s="87" t="s">
        <v>314</v>
      </c>
      <c r="D184" s="88"/>
      <c r="E184" s="88"/>
      <c r="F184" s="88"/>
      <c r="G184" s="88"/>
      <c r="H184" s="88"/>
      <c r="I184" s="88"/>
      <c r="J184" s="88"/>
      <c r="K184" s="88"/>
      <c r="L184" s="88"/>
    </row>
  </sheetData>
  <mergeCells count="7">
    <mergeCell ref="C184:L184"/>
    <mergeCell ref="C183:D183"/>
    <mergeCell ref="A174:J174"/>
    <mergeCell ref="C178:E178"/>
    <mergeCell ref="C179:D179"/>
    <mergeCell ref="C180:D180"/>
    <mergeCell ref="C182:D182"/>
  </mergeCells>
  <pageMargins left="0.45" right="0.45" top="0.75" bottom="0.75" header="0.3" footer="0.3"/>
  <pageSetup scale="64" fitToHeight="5" orientation="portrait" r:id="rId1"/>
  <headerFooter>
    <oddFooter>&amp;LCHEM13751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Mouse Mammary</vt:lpstr>
      <vt:lpstr>'Mouse Mammary'!Print_Area</vt:lpstr>
      <vt:lpstr>'Mouse Mammary'!Print_Titles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2020-11-17T17:55:34Z</dcterms:modified>
</cp:coreProperties>
</file>