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CC9A66B-5AA3-4817-B8C5-C5DB9F2974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t Mammary" sheetId="1" r:id="rId1"/>
  </sheets>
  <definedNames>
    <definedName name="_xlnm.Print_Area" localSheetId="0">'Rat Mammary'!$A$1:$T$100</definedName>
    <definedName name="_xlnm.Print_Titles" localSheetId="0">'Rat Mammary'!$11:$12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0" i="1" l="1"/>
  <c r="J90" i="1"/>
  <c r="S89" i="1"/>
  <c r="J89" i="1"/>
  <c r="S88" i="1"/>
  <c r="J88" i="1"/>
  <c r="S87" i="1"/>
  <c r="J87" i="1"/>
  <c r="S86" i="1"/>
  <c r="J86" i="1"/>
  <c r="S85" i="1"/>
  <c r="J85" i="1"/>
  <c r="S84" i="1"/>
  <c r="J84" i="1"/>
  <c r="S83" i="1"/>
  <c r="J83" i="1"/>
  <c r="S82" i="1"/>
  <c r="J82" i="1"/>
  <c r="S81" i="1"/>
  <c r="J81" i="1"/>
  <c r="S80" i="1"/>
  <c r="J80" i="1"/>
  <c r="S79" i="1"/>
  <c r="J79" i="1"/>
  <c r="S78" i="1"/>
  <c r="J78" i="1"/>
  <c r="S77" i="1"/>
  <c r="J77" i="1"/>
  <c r="S76" i="1"/>
  <c r="J76" i="1"/>
  <c r="S75" i="1"/>
  <c r="J75" i="1"/>
  <c r="S74" i="1"/>
  <c r="J74" i="1"/>
  <c r="S73" i="1"/>
  <c r="J73" i="1"/>
  <c r="S72" i="1"/>
  <c r="J72" i="1"/>
  <c r="S71" i="1"/>
  <c r="J71" i="1"/>
  <c r="S70" i="1"/>
  <c r="J70" i="1"/>
  <c r="S69" i="1"/>
  <c r="J69" i="1"/>
  <c r="S68" i="1"/>
  <c r="J68" i="1"/>
  <c r="S67" i="1"/>
  <c r="J67" i="1"/>
  <c r="S66" i="1"/>
  <c r="J66" i="1"/>
  <c r="S65" i="1"/>
  <c r="J65" i="1"/>
  <c r="S64" i="1"/>
  <c r="J64" i="1"/>
  <c r="S63" i="1"/>
  <c r="J63" i="1"/>
  <c r="S62" i="1"/>
  <c r="J62" i="1"/>
  <c r="S61" i="1"/>
  <c r="J61" i="1"/>
  <c r="S60" i="1"/>
  <c r="J60" i="1"/>
  <c r="S59" i="1"/>
  <c r="J59" i="1"/>
  <c r="S58" i="1"/>
  <c r="J58" i="1"/>
  <c r="S57" i="1"/>
  <c r="J57" i="1"/>
  <c r="S56" i="1"/>
  <c r="J56" i="1"/>
  <c r="S55" i="1"/>
  <c r="J55" i="1"/>
  <c r="S54" i="1"/>
  <c r="J54" i="1"/>
  <c r="S53" i="1"/>
  <c r="J53" i="1"/>
  <c r="S52" i="1"/>
  <c r="J52" i="1"/>
  <c r="S51" i="1"/>
  <c r="J51" i="1"/>
  <c r="S50" i="1"/>
  <c r="J50" i="1"/>
  <c r="S49" i="1"/>
  <c r="J49" i="1"/>
  <c r="S48" i="1"/>
  <c r="J48" i="1"/>
  <c r="S47" i="1"/>
  <c r="J47" i="1"/>
  <c r="S46" i="1"/>
  <c r="J46" i="1"/>
  <c r="S45" i="1"/>
  <c r="J45" i="1"/>
  <c r="S44" i="1"/>
  <c r="J44" i="1"/>
  <c r="S43" i="1"/>
  <c r="J43" i="1"/>
  <c r="S42" i="1"/>
  <c r="J42" i="1"/>
  <c r="S41" i="1"/>
  <c r="J41" i="1"/>
  <c r="S40" i="1"/>
  <c r="J40" i="1"/>
  <c r="S39" i="1"/>
  <c r="J39" i="1"/>
  <c r="S38" i="1"/>
  <c r="J38" i="1"/>
  <c r="S37" i="1"/>
  <c r="J37" i="1"/>
  <c r="S36" i="1"/>
  <c r="J36" i="1"/>
  <c r="S35" i="1"/>
  <c r="J35" i="1"/>
  <c r="S34" i="1"/>
  <c r="J34" i="1"/>
  <c r="S33" i="1"/>
  <c r="J33" i="1"/>
  <c r="S32" i="1"/>
  <c r="J32" i="1"/>
  <c r="S31" i="1"/>
  <c r="J31" i="1"/>
  <c r="S30" i="1"/>
  <c r="J30" i="1"/>
  <c r="S29" i="1"/>
  <c r="J29" i="1"/>
  <c r="S28" i="1"/>
  <c r="J28" i="1"/>
  <c r="S27" i="1"/>
  <c r="J27" i="1"/>
  <c r="S26" i="1"/>
  <c r="J26" i="1"/>
  <c r="S25" i="1"/>
  <c r="J25" i="1"/>
  <c r="S24" i="1"/>
  <c r="J24" i="1"/>
  <c r="S23" i="1"/>
  <c r="J23" i="1"/>
  <c r="S22" i="1"/>
  <c r="J22" i="1"/>
  <c r="S21" i="1"/>
  <c r="J21" i="1"/>
  <c r="S20" i="1"/>
  <c r="J20" i="1"/>
  <c r="S19" i="1"/>
  <c r="J19" i="1"/>
  <c r="S18" i="1"/>
  <c r="J18" i="1"/>
  <c r="S17" i="1"/>
  <c r="J17" i="1"/>
  <c r="S16" i="1"/>
  <c r="J16" i="1"/>
  <c r="S15" i="1"/>
  <c r="J15" i="1"/>
  <c r="S14" i="1"/>
  <c r="J14" i="1"/>
  <c r="S13" i="1"/>
  <c r="J13" i="1"/>
</calcChain>
</file>

<file path=xl/sharedStrings.xml><?xml version="1.0" encoding="utf-8"?>
<sst xmlns="http://schemas.openxmlformats.org/spreadsheetml/2006/main" count="609" uniqueCount="487">
  <si>
    <t>BIOSAMPLE ANALYSIS REPORT</t>
  </si>
  <si>
    <t>TEST CHEMICAL (ID):</t>
  </si>
  <si>
    <t>Alpha-pinene-oxide (metabolite of alpha-pinene [M33])</t>
  </si>
  <si>
    <t>NTP STUDY No.:</t>
  </si>
  <si>
    <t>PROGRAM:</t>
  </si>
  <si>
    <t>TOX</t>
  </si>
  <si>
    <t>STUDY LAB:</t>
  </si>
  <si>
    <t>Battelle</t>
  </si>
  <si>
    <t>RTI TASK NO.:</t>
  </si>
  <si>
    <t>0214424.000.005.002.021</t>
  </si>
  <si>
    <t>RECEIPT DATE:</t>
  </si>
  <si>
    <t>Mar 13, 2018</t>
  </si>
  <si>
    <t>SPECIES-TISSUE TYPE:</t>
  </si>
  <si>
    <t>Male and Female Harlan Sprague Dawley Rat Mammary Tissues</t>
  </si>
  <si>
    <t>BSA TASK No.:</t>
  </si>
  <si>
    <t>CHEM13751</t>
  </si>
  <si>
    <t>BATTELLE STUDY NO.:</t>
  </si>
  <si>
    <t>49453-E</t>
  </si>
  <si>
    <t>MALE</t>
  </si>
  <si>
    <t>FEMALE</t>
  </si>
  <si>
    <t>Inhalation Exposure Conc. (ppm)</t>
  </si>
  <si>
    <t>Timepoint (hr)</t>
  </si>
  <si>
    <t>Animal ID / Sex</t>
  </si>
  <si>
    <t>Date of Collection</t>
  </si>
  <si>
    <t>Time of Mammary Collection</t>
  </si>
  <si>
    <t>RTI Log Number</t>
  </si>
  <si>
    <r>
      <t>Determined [APO]
ng/g</t>
    </r>
    <r>
      <rPr>
        <b/>
        <vertAlign val="superscript"/>
        <sz val="11"/>
        <rFont val="Times New Roman"/>
        <family val="1"/>
      </rPr>
      <t xml:space="preserve"> a</t>
    </r>
  </si>
  <si>
    <t>Determined [Lipid]
(g/g)</t>
  </si>
  <si>
    <r>
      <t xml:space="preserve">Lipid-Adjusted
APO (ng/g) </t>
    </r>
    <r>
      <rPr>
        <b/>
        <vertAlign val="superscript"/>
        <sz val="11"/>
        <rFont val="Times New Roman"/>
        <family val="1"/>
      </rPr>
      <t>a,b</t>
    </r>
  </si>
  <si>
    <t>Pre-exp</t>
  </si>
  <si>
    <t>1/M</t>
  </si>
  <si>
    <t>0702</t>
  </si>
  <si>
    <t>031318-D-01A</t>
  </si>
  <si>
    <t>79/F</t>
  </si>
  <si>
    <t>0730</t>
  </si>
  <si>
    <t>031318-D-79A</t>
  </si>
  <si>
    <t>2/M</t>
  </si>
  <si>
    <t>0711</t>
  </si>
  <si>
    <t>031318-D-02A</t>
  </si>
  <si>
    <t>80/F</t>
  </si>
  <si>
    <t>0722</t>
  </si>
  <si>
    <t>031318-D-80A</t>
  </si>
  <si>
    <t>3/M</t>
  </si>
  <si>
    <t>0717</t>
  </si>
  <si>
    <t>031318-D-03A</t>
  </si>
  <si>
    <t>81/F</t>
  </si>
  <si>
    <t>031318-D-81A</t>
  </si>
  <si>
    <t>4/M</t>
  </si>
  <si>
    <t>1343</t>
  </si>
  <si>
    <t>031318-D-04A</t>
  </si>
  <si>
    <t>82/F</t>
  </si>
  <si>
    <t>1344</t>
  </si>
  <si>
    <t>031318-D-82A</t>
  </si>
  <si>
    <t>5/M</t>
  </si>
  <si>
    <t>1342</t>
  </si>
  <si>
    <t>031318-D-05A</t>
  </si>
  <si>
    <t>83/F</t>
  </si>
  <si>
    <t>1346</t>
  </si>
  <si>
    <t>031318-D-83A</t>
  </si>
  <si>
    <t>6/M</t>
  </si>
  <si>
    <t>1340</t>
  </si>
  <si>
    <t>031318-D-06A</t>
  </si>
  <si>
    <t>84/F</t>
  </si>
  <si>
    <t>1349</t>
  </si>
  <si>
    <t>031318-D-84A</t>
  </si>
  <si>
    <t>7/M</t>
  </si>
  <si>
    <t>1354</t>
  </si>
  <si>
    <t>031318-D-07A</t>
  </si>
  <si>
    <t>85/F</t>
  </si>
  <si>
    <t>1356</t>
  </si>
  <si>
    <t>031318-D-85A</t>
  </si>
  <si>
    <t>8/M</t>
  </si>
  <si>
    <t>1351</t>
  </si>
  <si>
    <t>031318-D-08A</t>
  </si>
  <si>
    <t>86/F</t>
  </si>
  <si>
    <t>1401</t>
  </si>
  <si>
    <t>031318-D-86A</t>
  </si>
  <si>
    <t>9/M</t>
  </si>
  <si>
    <t>031318-D-09A</t>
  </si>
  <si>
    <t>87/F</t>
  </si>
  <si>
    <t>1402</t>
  </si>
  <si>
    <t>031318-D-87A</t>
  </si>
  <si>
    <t>10/M</t>
  </si>
  <si>
    <t>031318-D-10A</t>
  </si>
  <si>
    <t>88/F</t>
  </si>
  <si>
    <t>1405</t>
  </si>
  <si>
    <t>031318-D-88A</t>
  </si>
  <si>
    <t>11/M</t>
  </si>
  <si>
    <t>1359</t>
  </si>
  <si>
    <t>031318-D-11A</t>
  </si>
  <si>
    <t>89/F</t>
  </si>
  <si>
    <t>031318-D-89A</t>
  </si>
  <si>
    <t>12/M</t>
  </si>
  <si>
    <t>031318-D-12A</t>
  </si>
  <si>
    <t>90/F</t>
  </si>
  <si>
    <t>031318-D-90A</t>
  </si>
  <si>
    <t>13/M</t>
  </si>
  <si>
    <t>1428</t>
  </si>
  <si>
    <t>031318-D-13A</t>
  </si>
  <si>
    <t>91/F</t>
  </si>
  <si>
    <t>031318-D-91A</t>
  </si>
  <si>
    <t>14/M</t>
  </si>
  <si>
    <t>1429</t>
  </si>
  <si>
    <t>031318-D-14A</t>
  </si>
  <si>
    <t>92/F</t>
  </si>
  <si>
    <t>031318-D-92A</t>
  </si>
  <si>
    <t>15/M</t>
  </si>
  <si>
    <t>1430</t>
  </si>
  <si>
    <t>031318-D-15A</t>
  </si>
  <si>
    <t>93/F</t>
  </si>
  <si>
    <t>1432</t>
  </si>
  <si>
    <t>031318-D-93A</t>
  </si>
  <si>
    <t>16/M</t>
  </si>
  <si>
    <t>1414</t>
  </si>
  <si>
    <t>031318-D-16A</t>
  </si>
  <si>
    <t>94/F</t>
  </si>
  <si>
    <t>1409</t>
  </si>
  <si>
    <t>031318-D-94A</t>
  </si>
  <si>
    <t>17/M</t>
  </si>
  <si>
    <t>1413</t>
  </si>
  <si>
    <t>031318-D-17A</t>
  </si>
  <si>
    <t>95/F</t>
  </si>
  <si>
    <t>1417</t>
  </si>
  <si>
    <t>031318-D-95A</t>
  </si>
  <si>
    <t>18/M</t>
  </si>
  <si>
    <t>031318-D-18A</t>
  </si>
  <si>
    <t>96/F</t>
  </si>
  <si>
    <t>1412</t>
  </si>
  <si>
    <t>031318-D-96A</t>
  </si>
  <si>
    <t>19/M</t>
  </si>
  <si>
    <t>1434</t>
  </si>
  <si>
    <t>031318-D-19A</t>
  </si>
  <si>
    <t>97/F</t>
  </si>
  <si>
    <t>031318-D-97A</t>
  </si>
  <si>
    <t>20/M</t>
  </si>
  <si>
    <t>031318-D-20A</t>
  </si>
  <si>
    <t>98/F</t>
  </si>
  <si>
    <t>1436</t>
  </si>
  <si>
    <t>031318-D-98A</t>
  </si>
  <si>
    <t>21/M</t>
  </si>
  <si>
    <t>031318-D-21A</t>
  </si>
  <si>
    <t>99/F</t>
  </si>
  <si>
    <t>1443</t>
  </si>
  <si>
    <t>031318-D-99A</t>
  </si>
  <si>
    <t>22/M</t>
  </si>
  <si>
    <t>1534</t>
  </si>
  <si>
    <t>031318-D-22A</t>
  </si>
  <si>
    <t>100/F</t>
  </si>
  <si>
    <t>1537</t>
  </si>
  <si>
    <t>031318-D-100A</t>
  </si>
  <si>
    <t>23/M</t>
  </si>
  <si>
    <t>031318-D-23A</t>
  </si>
  <si>
    <t>101/F</t>
  </si>
  <si>
    <t>1538</t>
  </si>
  <si>
    <t>031318-D-101A</t>
  </si>
  <si>
    <t>24/M</t>
  </si>
  <si>
    <t>031318-D-24A</t>
  </si>
  <si>
    <t>102/F</t>
  </si>
  <si>
    <t>1539</t>
  </si>
  <si>
    <t>031318-D-102A</t>
  </si>
  <si>
    <t>25/M</t>
  </si>
  <si>
    <t>1735</t>
  </si>
  <si>
    <t>031318-D-25A</t>
  </si>
  <si>
    <t>103/F</t>
  </si>
  <si>
    <t>1736</t>
  </si>
  <si>
    <t>031318-D-103A</t>
  </si>
  <si>
    <t>26/M</t>
  </si>
  <si>
    <t>1734</t>
  </si>
  <si>
    <t>031318-D-26A</t>
  </si>
  <si>
    <t>104/F</t>
  </si>
  <si>
    <t>1740</t>
  </si>
  <si>
    <t>031318-D-104A</t>
  </si>
  <si>
    <t>27/M</t>
  </si>
  <si>
    <t>031318-D-27A</t>
  </si>
  <si>
    <t>105/F</t>
  </si>
  <si>
    <t>1737</t>
  </si>
  <si>
    <t>031318-D-105A</t>
  </si>
  <si>
    <t>28/M</t>
  </si>
  <si>
    <t>2135</t>
  </si>
  <si>
    <t>031318-D-28A</t>
  </si>
  <si>
    <t>106/F</t>
  </si>
  <si>
    <t>2136</t>
  </si>
  <si>
    <t>031318-D-106A</t>
  </si>
  <si>
    <t>29/M</t>
  </si>
  <si>
    <t>2133</t>
  </si>
  <si>
    <t>031318-D-29A</t>
  </si>
  <si>
    <t>107/F</t>
  </si>
  <si>
    <t>2143</t>
  </si>
  <si>
    <t>031318-D-107A</t>
  </si>
  <si>
    <t>30/M</t>
  </si>
  <si>
    <t>2134</t>
  </si>
  <si>
    <t>031318-D-30A</t>
  </si>
  <si>
    <t>108/F</t>
  </si>
  <si>
    <t>2138</t>
  </si>
  <si>
    <t>031318-D-108A</t>
  </si>
  <si>
    <t>31/M</t>
  </si>
  <si>
    <t>0134</t>
  </si>
  <si>
    <t>031318-D-31A</t>
  </si>
  <si>
    <t>109/F</t>
  </si>
  <si>
    <t>0136</t>
  </si>
  <si>
    <t>031318-D-109A</t>
  </si>
  <si>
    <t>32/M</t>
  </si>
  <si>
    <t>0133</t>
  </si>
  <si>
    <t>031318-D-32A</t>
  </si>
  <si>
    <t>110/F</t>
  </si>
  <si>
    <t>0137</t>
  </si>
  <si>
    <t>031318-D-110A</t>
  </si>
  <si>
    <t>33/M</t>
  </si>
  <si>
    <t>0135</t>
  </si>
  <si>
    <t>031318-D-33A</t>
  </si>
  <si>
    <t>111/F</t>
  </si>
  <si>
    <t>0144</t>
  </si>
  <si>
    <t>031318-D-111A</t>
  </si>
  <si>
    <t>34/M</t>
  </si>
  <si>
    <t>1334</t>
  </si>
  <si>
    <t>031318-D-34A</t>
  </si>
  <si>
    <t>112/F</t>
  </si>
  <si>
    <t>031318-D-112A</t>
  </si>
  <si>
    <t>35/M</t>
  </si>
  <si>
    <t>1339</t>
  </si>
  <si>
    <t>031318-D-35A</t>
  </si>
  <si>
    <t>113/F</t>
  </si>
  <si>
    <t>031318-D-113A</t>
  </si>
  <si>
    <t>36/M</t>
  </si>
  <si>
    <t>1335</t>
  </si>
  <si>
    <t>031318-D-36A</t>
  </si>
  <si>
    <t>114/F</t>
  </si>
  <si>
    <t>1353</t>
  </si>
  <si>
    <t>031318-D-114A</t>
  </si>
  <si>
    <t>37/M</t>
  </si>
  <si>
    <t>1341</t>
  </si>
  <si>
    <t>031318-D-37A</t>
  </si>
  <si>
    <t>115/F</t>
  </si>
  <si>
    <t>1345</t>
  </si>
  <si>
    <t>031318-D-115A</t>
  </si>
  <si>
    <t>38/M</t>
  </si>
  <si>
    <t>1333</t>
  </si>
  <si>
    <t>031318-D-38A</t>
  </si>
  <si>
    <t>116/F</t>
  </si>
  <si>
    <t>031318-D-116A</t>
  </si>
  <si>
    <t>39/M</t>
  </si>
  <si>
    <t>031318-D-39A</t>
  </si>
  <si>
    <t>117/F</t>
  </si>
  <si>
    <t>031318-D-117A</t>
  </si>
  <si>
    <t>40/M</t>
  </si>
  <si>
    <t>0823</t>
  </si>
  <si>
    <t>031318-D-40A</t>
  </si>
  <si>
    <t>118/F</t>
  </si>
  <si>
    <t>0832</t>
  </si>
  <si>
    <t>031318-D-118A</t>
  </si>
  <si>
    <t>41/M</t>
  </si>
  <si>
    <t>0827</t>
  </si>
  <si>
    <t>031318-D-41A</t>
  </si>
  <si>
    <t>119/F</t>
  </si>
  <si>
    <t>0839</t>
  </si>
  <si>
    <t>031318-D-119A</t>
  </si>
  <si>
    <t>42/M</t>
  </si>
  <si>
    <t>0834</t>
  </si>
  <si>
    <t>031318-D-42A</t>
  </si>
  <si>
    <t>120/F</t>
  </si>
  <si>
    <t>0842</t>
  </si>
  <si>
    <t>031318-D-120A</t>
  </si>
  <si>
    <t>43/M</t>
  </si>
  <si>
    <t>1455</t>
  </si>
  <si>
    <t>031318-D-43A</t>
  </si>
  <si>
    <t>121/F</t>
  </si>
  <si>
    <t>1459</t>
  </si>
  <si>
    <t>031318-D-121A</t>
  </si>
  <si>
    <t>44/M</t>
  </si>
  <si>
    <t>1454</t>
  </si>
  <si>
    <t>031318-D-44A</t>
  </si>
  <si>
    <t>122/F</t>
  </si>
  <si>
    <t>1457</t>
  </si>
  <si>
    <t>031318-D-122A</t>
  </si>
  <si>
    <t>45/M</t>
  </si>
  <si>
    <t>031318-D-45A</t>
  </si>
  <si>
    <t>123/F</t>
  </si>
  <si>
    <t>031318-D-123A</t>
  </si>
  <si>
    <t>46/M</t>
  </si>
  <si>
    <t>1503</t>
  </si>
  <si>
    <t>031318-D-46A</t>
  </si>
  <si>
    <t>124/F</t>
  </si>
  <si>
    <t>1504</t>
  </si>
  <si>
    <t>031318-D-124A</t>
  </si>
  <si>
    <t>47/M</t>
  </si>
  <si>
    <t>031318-D-47A</t>
  </si>
  <si>
    <t>125/F</t>
  </si>
  <si>
    <t>031318-D-125A</t>
  </si>
  <si>
    <t>48/M</t>
  </si>
  <si>
    <t>031318-D-48A</t>
  </si>
  <si>
    <t>126/F</t>
  </si>
  <si>
    <t>1509</t>
  </si>
  <si>
    <t>031318-D-126A</t>
  </si>
  <si>
    <t>49/M</t>
  </si>
  <si>
    <t>1507</t>
  </si>
  <si>
    <t>031318-D-49A</t>
  </si>
  <si>
    <t>127/F</t>
  </si>
  <si>
    <t>1512</t>
  </si>
  <si>
    <t>031318-D-127A</t>
  </si>
  <si>
    <t>50/M</t>
  </si>
  <si>
    <t>1510</t>
  </si>
  <si>
    <t>031318-D-50A</t>
  </si>
  <si>
    <t>128/F</t>
  </si>
  <si>
    <t>1515</t>
  </si>
  <si>
    <t>031318-D-128A</t>
  </si>
  <si>
    <t>51/M</t>
  </si>
  <si>
    <t>031318-D-51A</t>
  </si>
  <si>
    <t>129/F</t>
  </si>
  <si>
    <t>1516</t>
  </si>
  <si>
    <t>031318-D-129A</t>
  </si>
  <si>
    <t>52/M</t>
  </si>
  <si>
    <t>1517</t>
  </si>
  <si>
    <t>031318-D-52A</t>
  </si>
  <si>
    <t>130/F</t>
  </si>
  <si>
    <t>1519</t>
  </si>
  <si>
    <t>031318-D-130A</t>
  </si>
  <si>
    <t>53/M</t>
  </si>
  <si>
    <t>031318-D-53A</t>
  </si>
  <si>
    <t>131/F</t>
  </si>
  <si>
    <t>1524</t>
  </si>
  <si>
    <t>031318-D-131A</t>
  </si>
  <si>
    <t>54/M</t>
  </si>
  <si>
    <t>1518</t>
  </si>
  <si>
    <t>031318-D-54A</t>
  </si>
  <si>
    <t>132/F</t>
  </si>
  <si>
    <t>1521</t>
  </si>
  <si>
    <t>031318-D-132A</t>
  </si>
  <si>
    <t>55/M</t>
  </si>
  <si>
    <t>031318-D-55A</t>
  </si>
  <si>
    <t>133/F</t>
  </si>
  <si>
    <t>1530</t>
  </si>
  <si>
    <t>031318-D-133A</t>
  </si>
  <si>
    <t>56/M</t>
  </si>
  <si>
    <t>1525</t>
  </si>
  <si>
    <t>031318-D-56A</t>
  </si>
  <si>
    <t>134/F</t>
  </si>
  <si>
    <t>1529</t>
  </si>
  <si>
    <t>57/M</t>
  </si>
  <si>
    <t>1528</t>
  </si>
  <si>
    <t>031318-D-57A</t>
  </si>
  <si>
    <t>135/F</t>
  </si>
  <si>
    <t>031318-D-135A</t>
  </si>
  <si>
    <t>58/M</t>
  </si>
  <si>
    <t>1549</t>
  </si>
  <si>
    <t>031318-D-58A</t>
  </si>
  <si>
    <t>136/F</t>
  </si>
  <si>
    <t>1551</t>
  </si>
  <si>
    <t>031318-D-136A</t>
  </si>
  <si>
    <t>59/M</t>
  </si>
  <si>
    <t>031318-D-59A</t>
  </si>
  <si>
    <t>137/F</t>
  </si>
  <si>
    <t>1552</t>
  </si>
  <si>
    <t>031318-D-137A</t>
  </si>
  <si>
    <t>60/M</t>
  </si>
  <si>
    <t>1550</t>
  </si>
  <si>
    <t>031318-D-60A</t>
  </si>
  <si>
    <t>138/F</t>
  </si>
  <si>
    <t>1553</t>
  </si>
  <si>
    <t>031318-D-138A</t>
  </si>
  <si>
    <t>61/M</t>
  </si>
  <si>
    <t>1659</t>
  </si>
  <si>
    <t>031318-D-61A</t>
  </si>
  <si>
    <t>139/F</t>
  </si>
  <si>
    <t>1651</t>
  </si>
  <si>
    <t>031318-D-139A</t>
  </si>
  <si>
    <t>62/M</t>
  </si>
  <si>
    <t>1654</t>
  </si>
  <si>
    <t>031318-D-62A</t>
  </si>
  <si>
    <t>140/F</t>
  </si>
  <si>
    <t>031318-D-140A</t>
  </si>
  <si>
    <t>63/M</t>
  </si>
  <si>
    <t>031318-D-63A</t>
  </si>
  <si>
    <t>141/F</t>
  </si>
  <si>
    <t>1652</t>
  </si>
  <si>
    <t>031318-D-141A</t>
  </si>
  <si>
    <t>64/M</t>
  </si>
  <si>
    <t>1850</t>
  </si>
  <si>
    <t>031318-D-64A</t>
  </si>
  <si>
    <t>142/F</t>
  </si>
  <si>
    <t>1852</t>
  </si>
  <si>
    <t>031318-D-142A</t>
  </si>
  <si>
    <t>65/M</t>
  </si>
  <si>
    <t>1849</t>
  </si>
  <si>
    <t>031318-D-65A</t>
  </si>
  <si>
    <t>143/F</t>
  </si>
  <si>
    <t>1853</t>
  </si>
  <si>
    <t>031318-D-143A</t>
  </si>
  <si>
    <t>66/M</t>
  </si>
  <si>
    <t>031318-D-66A</t>
  </si>
  <si>
    <t>144/F</t>
  </si>
  <si>
    <t>1859</t>
  </si>
  <si>
    <t>031318-D-144A</t>
  </si>
  <si>
    <t>67/M</t>
  </si>
  <si>
    <t>2251</t>
  </si>
  <si>
    <t>031318-D-67A</t>
  </si>
  <si>
    <t>145/F</t>
  </si>
  <si>
    <t>2250</t>
  </si>
  <si>
    <t>031318-D-145A</t>
  </si>
  <si>
    <t>68/M</t>
  </si>
  <si>
    <t>2249</t>
  </si>
  <si>
    <t>031318-D-68A</t>
  </si>
  <si>
    <t>146/F</t>
  </si>
  <si>
    <t>2253</t>
  </si>
  <si>
    <t>031318-D-146A</t>
  </si>
  <si>
    <t>69/M</t>
  </si>
  <si>
    <t>031318-D-69A</t>
  </si>
  <si>
    <t>147/F</t>
  </si>
  <si>
    <t>2258</t>
  </si>
  <si>
    <t>031318-D-147A</t>
  </si>
  <si>
    <t>70/M</t>
  </si>
  <si>
    <t>0250</t>
  </si>
  <si>
    <t>031318-D-70A</t>
  </si>
  <si>
    <t>148/F</t>
  </si>
  <si>
    <t>031318-D-148A</t>
  </si>
  <si>
    <t>71/M</t>
  </si>
  <si>
    <t>0249</t>
  </si>
  <si>
    <t>031318-D-71A</t>
  </si>
  <si>
    <t>149/F</t>
  </si>
  <si>
    <t>0252</t>
  </si>
  <si>
    <t>031318-D-149A</t>
  </si>
  <si>
    <t>72/M</t>
  </si>
  <si>
    <t>0251</t>
  </si>
  <si>
    <t>031318-D-72A</t>
  </si>
  <si>
    <t>150/F</t>
  </si>
  <si>
    <t>0258</t>
  </si>
  <si>
    <t>031318-D-150A</t>
  </si>
  <si>
    <t>73/M</t>
  </si>
  <si>
    <t>1449</t>
  </si>
  <si>
    <t>031318-D-73A</t>
  </si>
  <si>
    <t>151/F</t>
  </si>
  <si>
    <t>031318-D-151A</t>
  </si>
  <si>
    <t>74/M</t>
  </si>
  <si>
    <t>1452</t>
  </si>
  <si>
    <t>031318-D-74A</t>
  </si>
  <si>
    <t>152/F</t>
  </si>
  <si>
    <t>031318-D-152A</t>
  </si>
  <si>
    <t>75/M</t>
  </si>
  <si>
    <t>031318-D-75A</t>
  </si>
  <si>
    <t>153/F</t>
  </si>
  <si>
    <t>1500</t>
  </si>
  <si>
    <t>031318-D-153A</t>
  </si>
  <si>
    <t>76/M</t>
  </si>
  <si>
    <t>031318-D-76A</t>
  </si>
  <si>
    <t>154/F</t>
  </si>
  <si>
    <t>1453</t>
  </si>
  <si>
    <t>031318-D-154A</t>
  </si>
  <si>
    <t>77/M</t>
  </si>
  <si>
    <t>1448</t>
  </si>
  <si>
    <t>031318-D-77A</t>
  </si>
  <si>
    <t>155/F</t>
  </si>
  <si>
    <t>031318-D-155A</t>
  </si>
  <si>
    <t>78/M</t>
  </si>
  <si>
    <t>031318-D-78A</t>
  </si>
  <si>
    <t>156/F</t>
  </si>
  <si>
    <t>031318-D-156A</t>
  </si>
  <si>
    <r>
      <rPr>
        <vertAlign val="superscript"/>
        <sz val="11"/>
        <rFont val="Times New Roman"/>
        <family val="1"/>
      </rPr>
      <t xml:space="preserve">a </t>
    </r>
    <r>
      <rPr>
        <sz val="11"/>
        <rFont val="Times New Roman"/>
        <family val="1"/>
      </rPr>
      <t>Numbers in italics for APO are &lt; LLOQ but &gt; LOD, where LLOQ (APO) = 500 ng/g, and LOD (APO) = 1.065 ng/g; also applies to affected APO-adjusted APO values.</t>
    </r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</si>
  <si>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Lipid-Adjusted APO given as ng of APO per g of lipid.</t>
    </r>
  </si>
  <si>
    <t xml:space="preserve">QC reviewer: </t>
  </si>
  <si>
    <t xml:space="preserve">Software: </t>
  </si>
  <si>
    <t>Saved by:</t>
  </si>
  <si>
    <t>S.D. Cooper</t>
  </si>
  <si>
    <t>K03014, C20302B-05</t>
  </si>
  <si>
    <t xml:space="preserve">Version 2 saved on: </t>
  </si>
  <si>
    <t>1: All analytical data for this mammary tissue sample were re-checked to verify correctness of results; no issues found with lipid or APO analyses. Data is valid.</t>
  </si>
  <si>
    <r>
      <t>Notes</t>
    </r>
    <r>
      <rPr>
        <b/>
        <vertAlign val="superscript"/>
        <sz val="11"/>
        <rFont val="Times New Roman"/>
        <family val="1"/>
      </rPr>
      <t xml:space="preserve"> c</t>
    </r>
  </si>
  <si>
    <r>
      <rPr>
        <vertAlign val="superscript"/>
        <sz val="11"/>
        <color theme="1"/>
        <rFont val="Times New Roman"/>
        <family val="1"/>
      </rPr>
      <t xml:space="preserve">c </t>
    </r>
    <r>
      <rPr>
        <sz val="11"/>
        <color theme="1"/>
        <rFont val="Times New Roman"/>
        <family val="1"/>
      </rPr>
      <t>Selected sample data were re-checked as indicated under respective Notes column. See specific notes below.</t>
    </r>
  </si>
  <si>
    <t>1, 2</t>
  </si>
  <si>
    <t>2: Aliquot 1 (log number 031318-D-134A) was found in broken vial, so Aliquot 2 (log number 031318-D-134B) was used instead.</t>
  </si>
  <si>
    <r>
      <t>031318-D-134</t>
    </r>
    <r>
      <rPr>
        <sz val="11"/>
        <color theme="8" tint="-0.24994659260841701"/>
        <rFont val="Times New Roman"/>
        <family val="1"/>
      </rPr>
      <t>B</t>
    </r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</si>
  <si>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</si>
  <si>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</si>
  <si>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</si>
  <si>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</si>
  <si>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</si>
  <si>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</si>
  <si>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</si>
  <si>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</si>
  <si>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</si>
  <si>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</si>
  <si>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</si>
  <si>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</si>
  <si>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</si>
  <si>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Microsoft Excel 365, ver. 1907</t>
  </si>
  <si>
    <t>Corrected log number of 031318-D-134A to -134B in data. Added Notes columns and corresponding footnote (c) to show that less conforming data were re-checked to verify accuracy in table. Added Timepoint column with spelled-out data.</t>
  </si>
  <si>
    <t>Ver. 2 changes:</t>
  </si>
  <si>
    <t>S. Sherrill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</si>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</sst>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;[Red]0"/>
    <numFmt numFmtId="167" formatCode="0.000"/>
    <numFmt numFmtId="168" formatCode="mm/dd/yy;@"/>
  </numFmts>
  <fonts count="1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10"/>
      <name val="Times New Roman"/>
      <family val="1"/>
    </font>
    <font>
      <sz val="10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64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8" tint="-0.24994659260841701"/>
      <name val="Times New Roman"/>
      <family val="1"/>
    </font>
    <font>
      <b/>
      <sz val="12"/>
      <color theme="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tted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tted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tted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dotted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4" borderId="0" xfId="0" applyNumberFormat="1" applyFont="1" applyFill="1" applyAlignment="1">
      <alignment horizontal="center" vertical="top"/>
    </xf>
    <xf numFmtId="1" fontId="2" fillId="0" borderId="8" xfId="1" applyNumberFormat="1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top"/>
    </xf>
    <xf numFmtId="0" fontId="9" fillId="0" borderId="15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167" fontId="9" fillId="0" borderId="15" xfId="0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 wrapText="1"/>
    </xf>
    <xf numFmtId="167" fontId="9" fillId="0" borderId="1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65" fontId="2" fillId="10" borderId="20" xfId="0" applyNumberFormat="1" applyFont="1" applyFill="1" applyBorder="1" applyAlignment="1">
      <alignment horizontal="center"/>
    </xf>
    <xf numFmtId="1" fontId="2" fillId="10" borderId="21" xfId="0" applyNumberFormat="1" applyFont="1" applyFill="1" applyBorder="1" applyAlignment="1">
      <alignment horizontal="center"/>
    </xf>
    <xf numFmtId="0" fontId="2" fillId="10" borderId="0" xfId="0" applyFont="1" applyFill="1"/>
    <xf numFmtId="165" fontId="2" fillId="10" borderId="22" xfId="0" applyNumberFormat="1" applyFont="1" applyFill="1" applyBorder="1" applyAlignment="1">
      <alignment horizontal="center"/>
    </xf>
    <xf numFmtId="1" fontId="2" fillId="10" borderId="23" xfId="0" applyNumberFormat="1" applyFont="1" applyFill="1" applyBorder="1" applyAlignment="1">
      <alignment horizontal="center"/>
    </xf>
    <xf numFmtId="165" fontId="2" fillId="10" borderId="18" xfId="0" applyNumberFormat="1" applyFont="1" applyFill="1" applyBorder="1" applyAlignment="1">
      <alignment horizontal="center"/>
    </xf>
    <xf numFmtId="1" fontId="2" fillId="10" borderId="19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10" borderId="23" xfId="0" applyNumberFormat="1" applyFont="1" applyFill="1" applyBorder="1" applyAlignment="1">
      <alignment horizontal="center"/>
    </xf>
    <xf numFmtId="164" fontId="10" fillId="10" borderId="19" xfId="0" applyNumberFormat="1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" fontId="10" fillId="10" borderId="21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68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5" fontId="2" fillId="0" borderId="9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165" fontId="2" fillId="0" borderId="1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top" indent="1"/>
    </xf>
    <xf numFmtId="0" fontId="2" fillId="0" borderId="11" xfId="0" applyNumberFormat="1" applyFont="1" applyBorder="1" applyAlignment="1">
      <alignment horizontal="center"/>
    </xf>
    <xf numFmtId="0" fontId="3" fillId="11" borderId="24" xfId="0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64" fontId="10" fillId="0" borderId="2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0" xfId="0" applyNumberFormat="1" applyFont="1" applyFill="1" applyAlignment="1">
      <alignment horizontal="center" vertical="center" wrapText="1"/>
    </xf>
    <xf numFmtId="0" fontId="3" fillId="11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indent="1"/>
    </xf>
    <xf numFmtId="1" fontId="2" fillId="0" borderId="8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2" fillId="0" borderId="12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64" fontId="10" fillId="0" borderId="26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17" fillId="0" borderId="28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342900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FA76AC-485D-4E82-8CA5-6CD26C1C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52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4"/>
  <sheetViews>
    <sheetView tabSelected="1" zoomScale="90" zoomScaleNormal="90" workbookViewId="0">
      <selection activeCell="A13" sqref="A13"/>
    </sheetView>
  </sheetViews>
  <sheetFormatPr defaultRowHeight="15" x14ac:dyDescent="0.25"/>
  <cols>
    <col min="1" max="1" width="15.7109375" style="2" customWidth="1"/>
    <col min="2" max="2" width="11.7109375" style="2" customWidth="1"/>
    <col min="3" max="3" width="10.85546875" style="2" customWidth="1"/>
    <col min="4" max="5" width="11.7109375" style="2" customWidth="1"/>
    <col min="6" max="6" width="15.7109375" style="2" customWidth="1"/>
    <col min="7" max="7" width="15.7109375" customWidth="1"/>
    <col min="8" max="9" width="12.7109375" style="4" customWidth="1"/>
    <col min="10" max="10" width="15.7109375" style="121" customWidth="1"/>
    <col min="11" max="11" width="8.7109375" customWidth="1"/>
    <col min="12" max="12" width="2.7109375" customWidth="1"/>
    <col min="13" max="14" width="11.7109375" customWidth="1"/>
    <col min="15" max="16" width="15.7109375" customWidth="1"/>
    <col min="17" max="18" width="12.7109375" customWidth="1"/>
    <col min="19" max="19" width="14.7109375" customWidth="1"/>
    <col min="20" max="20" width="8.7109375" customWidth="1"/>
    <col min="21" max="21" width="10.140625" customWidth="1"/>
  </cols>
  <sheetData>
    <row r="1" spans="1:30" x14ac:dyDescent="0.25">
      <c r="A1" s="1"/>
      <c r="B1" s="1"/>
      <c r="F1" s="3" t="s">
        <v>0</v>
      </c>
    </row>
    <row r="2" spans="1:30" ht="15.75" thickBot="1" x14ac:dyDescent="0.3">
      <c r="A2" s="1"/>
      <c r="B2" s="1"/>
      <c r="C2" s="1"/>
      <c r="D2" s="1"/>
      <c r="E2" s="1"/>
      <c r="F2" s="1"/>
    </row>
    <row r="3" spans="1:30" ht="16.5" thickBot="1" x14ac:dyDescent="0.3">
      <c r="A3" s="1"/>
      <c r="B3" s="1"/>
      <c r="D3" s="5"/>
      <c r="E3" s="6"/>
      <c r="F3" s="158" t="s">
        <v>486</v>
      </c>
    </row>
    <row r="4" spans="1:30" x14ac:dyDescent="0.25">
      <c r="A4" s="1"/>
      <c r="B4" s="1"/>
      <c r="C4" s="1"/>
      <c r="F4" s="7"/>
    </row>
    <row r="5" spans="1:30" x14ac:dyDescent="0.25">
      <c r="C5" s="8" t="s">
        <v>1</v>
      </c>
      <c r="D5" s="9" t="s">
        <v>2</v>
      </c>
      <c r="E5" s="9"/>
      <c r="I5" s="10" t="s">
        <v>3</v>
      </c>
      <c r="J5" s="128" t="s">
        <v>461</v>
      </c>
    </row>
    <row r="6" spans="1:30" x14ac:dyDescent="0.25">
      <c r="C6" s="8" t="s">
        <v>4</v>
      </c>
      <c r="D6" s="9" t="s">
        <v>5</v>
      </c>
      <c r="E6" s="9"/>
      <c r="I6" s="10" t="s">
        <v>6</v>
      </c>
      <c r="J6" s="128" t="s">
        <v>7</v>
      </c>
    </row>
    <row r="7" spans="1:30" x14ac:dyDescent="0.25">
      <c r="C7" s="8" t="s">
        <v>8</v>
      </c>
      <c r="D7" s="11" t="s">
        <v>9</v>
      </c>
      <c r="E7" s="11"/>
      <c r="I7" s="10" t="s">
        <v>10</v>
      </c>
      <c r="J7" s="129" t="s">
        <v>11</v>
      </c>
    </row>
    <row r="8" spans="1:30" x14ac:dyDescent="0.25">
      <c r="C8" s="8" t="s">
        <v>12</v>
      </c>
      <c r="D8" s="3" t="s">
        <v>13</v>
      </c>
      <c r="E8" s="3"/>
      <c r="I8" s="10" t="s">
        <v>14</v>
      </c>
      <c r="J8" s="128" t="s">
        <v>15</v>
      </c>
    </row>
    <row r="9" spans="1:30" x14ac:dyDescent="0.25">
      <c r="C9" s="8" t="s">
        <v>16</v>
      </c>
      <c r="D9" s="12" t="s">
        <v>17</v>
      </c>
      <c r="E9"/>
    </row>
    <row r="10" spans="1:30" x14ac:dyDescent="0.25">
      <c r="C10" s="8"/>
      <c r="D10" s="12"/>
      <c r="E10"/>
    </row>
    <row r="11" spans="1:30" x14ac:dyDescent="0.25">
      <c r="D11" s="13" t="s">
        <v>18</v>
      </c>
      <c r="E11" s="14"/>
      <c r="F11" s="14"/>
      <c r="G11" s="14"/>
      <c r="H11" s="14"/>
      <c r="I11" s="14"/>
      <c r="J11" s="14"/>
      <c r="K11" s="122"/>
      <c r="L11" s="15"/>
      <c r="M11" s="16" t="s">
        <v>19</v>
      </c>
      <c r="N11" s="17"/>
      <c r="O11" s="17"/>
      <c r="P11" s="17"/>
      <c r="Q11" s="18"/>
      <c r="R11" s="18"/>
      <c r="S11" s="18"/>
      <c r="T11" s="18"/>
    </row>
    <row r="12" spans="1:30" ht="48" customHeight="1" x14ac:dyDescent="0.25">
      <c r="A12" s="19" t="s">
        <v>20</v>
      </c>
      <c r="B12" s="19" t="s">
        <v>469</v>
      </c>
      <c r="C12" s="19" t="s">
        <v>21</v>
      </c>
      <c r="D12" s="19" t="s">
        <v>22</v>
      </c>
      <c r="E12" s="19" t="s">
        <v>23</v>
      </c>
      <c r="F12" s="19" t="s">
        <v>24</v>
      </c>
      <c r="G12" s="19" t="s">
        <v>25</v>
      </c>
      <c r="H12" s="20" t="s">
        <v>26</v>
      </c>
      <c r="I12" s="21" t="s">
        <v>27</v>
      </c>
      <c r="J12" s="22" t="s">
        <v>28</v>
      </c>
      <c r="K12" s="123" t="s">
        <v>464</v>
      </c>
      <c r="L12" s="23"/>
      <c r="M12" s="19" t="s">
        <v>22</v>
      </c>
      <c r="N12" s="19" t="s">
        <v>23</v>
      </c>
      <c r="O12" s="19" t="s">
        <v>24</v>
      </c>
      <c r="P12" s="19" t="s">
        <v>25</v>
      </c>
      <c r="Q12" s="20" t="s">
        <v>26</v>
      </c>
      <c r="R12" s="21" t="s">
        <v>27</v>
      </c>
      <c r="S12" s="22" t="s">
        <v>28</v>
      </c>
      <c r="T12" s="111" t="s">
        <v>464</v>
      </c>
    </row>
    <row r="13" spans="1:30" s="12" customFormat="1" ht="15" customHeight="1" x14ac:dyDescent="0.25">
      <c r="A13" s="24">
        <v>50</v>
      </c>
      <c r="B13" s="24" t="s">
        <v>29</v>
      </c>
      <c r="C13" s="24" t="s">
        <v>29</v>
      </c>
      <c r="D13" s="24" t="s">
        <v>30</v>
      </c>
      <c r="E13" s="25">
        <v>43166</v>
      </c>
      <c r="F13" s="24" t="s">
        <v>31</v>
      </c>
      <c r="G13" s="26" t="s">
        <v>32</v>
      </c>
      <c r="H13" s="27">
        <v>871.7</v>
      </c>
      <c r="I13" s="28">
        <v>0.41520000000000001</v>
      </c>
      <c r="J13" s="29">
        <f>ROUND(H13/I13,0)</f>
        <v>2099</v>
      </c>
      <c r="K13" s="124"/>
      <c r="L13" s="30"/>
      <c r="M13" s="24" t="s">
        <v>33</v>
      </c>
      <c r="N13" s="25">
        <v>43166</v>
      </c>
      <c r="O13" s="151" t="s">
        <v>34</v>
      </c>
      <c r="P13" s="26" t="s">
        <v>35</v>
      </c>
      <c r="Q13" s="31">
        <v>1113.7145330999899</v>
      </c>
      <c r="R13" s="28">
        <v>0.2873</v>
      </c>
      <c r="S13" s="29">
        <f>ROUND(Q13/R13,0)</f>
        <v>3876</v>
      </c>
      <c r="T13" s="112"/>
      <c r="U13"/>
      <c r="V13"/>
      <c r="W13"/>
      <c r="X13"/>
      <c r="Y13"/>
      <c r="Z13"/>
      <c r="AA13"/>
      <c r="AB13"/>
      <c r="AC13"/>
      <c r="AD13"/>
    </row>
    <row r="14" spans="1:30" s="12" customFormat="1" ht="15" customHeight="1" x14ac:dyDescent="0.25">
      <c r="A14" s="24">
        <v>50</v>
      </c>
      <c r="B14" s="24" t="s">
        <v>29</v>
      </c>
      <c r="C14" s="24" t="s">
        <v>29</v>
      </c>
      <c r="D14" s="24" t="s">
        <v>36</v>
      </c>
      <c r="E14" s="25">
        <v>43166</v>
      </c>
      <c r="F14" s="24" t="s">
        <v>37</v>
      </c>
      <c r="G14" s="24" t="s">
        <v>38</v>
      </c>
      <c r="H14" s="32">
        <v>265.39999999999998</v>
      </c>
      <c r="I14" s="33">
        <v>0.1603</v>
      </c>
      <c r="J14" s="34">
        <f>ROUND(H14/I14,0)</f>
        <v>1656</v>
      </c>
      <c r="K14" s="125"/>
      <c r="L14" s="30"/>
      <c r="M14" s="24" t="s">
        <v>39</v>
      </c>
      <c r="N14" s="25">
        <v>43166</v>
      </c>
      <c r="O14" s="152" t="s">
        <v>40</v>
      </c>
      <c r="P14" s="24" t="s">
        <v>41</v>
      </c>
      <c r="Q14" s="35">
        <v>1058.0286087637419</v>
      </c>
      <c r="R14" s="33">
        <v>0.222</v>
      </c>
      <c r="S14" s="35">
        <f>ROUND(Q14/R14,0)</f>
        <v>4766</v>
      </c>
      <c r="T14" s="112"/>
      <c r="U14"/>
      <c r="V14"/>
      <c r="W14"/>
      <c r="X14"/>
      <c r="Y14"/>
      <c r="Z14"/>
      <c r="AA14"/>
      <c r="AB14"/>
      <c r="AC14"/>
      <c r="AD14"/>
    </row>
    <row r="15" spans="1:30" s="12" customFormat="1" ht="15" customHeight="1" x14ac:dyDescent="0.25">
      <c r="A15" s="36">
        <v>50</v>
      </c>
      <c r="B15" s="36" t="s">
        <v>29</v>
      </c>
      <c r="C15" s="36" t="s">
        <v>29</v>
      </c>
      <c r="D15" s="36" t="s">
        <v>42</v>
      </c>
      <c r="E15" s="37">
        <v>43166</v>
      </c>
      <c r="F15" s="36" t="s">
        <v>43</v>
      </c>
      <c r="G15" s="36" t="s">
        <v>44</v>
      </c>
      <c r="H15" s="38">
        <v>509.9</v>
      </c>
      <c r="I15" s="39">
        <v>0.17929999999999999</v>
      </c>
      <c r="J15" s="40">
        <f>ROUND(H15/I15,0)</f>
        <v>2844</v>
      </c>
      <c r="K15" s="139"/>
      <c r="L15" s="30"/>
      <c r="M15" s="36" t="s">
        <v>45</v>
      </c>
      <c r="N15" s="37">
        <v>43166</v>
      </c>
      <c r="O15" s="153" t="s">
        <v>34</v>
      </c>
      <c r="P15" s="36" t="s">
        <v>46</v>
      </c>
      <c r="Q15" s="38">
        <v>515.35575480385603</v>
      </c>
      <c r="R15" s="39">
        <v>0.23180000000000001</v>
      </c>
      <c r="S15" s="40">
        <f>ROUND(Q15/R15,0)</f>
        <v>2223</v>
      </c>
      <c r="T15" s="147"/>
      <c r="U15"/>
      <c r="V15"/>
      <c r="W15"/>
      <c r="X15"/>
      <c r="Y15"/>
      <c r="Z15"/>
      <c r="AA15"/>
      <c r="AB15"/>
      <c r="AC15"/>
      <c r="AD15"/>
    </row>
    <row r="16" spans="1:30" s="12" customFormat="1" ht="15" customHeight="1" x14ac:dyDescent="0.25">
      <c r="A16" s="26">
        <v>50</v>
      </c>
      <c r="B16" s="26" t="s">
        <v>470</v>
      </c>
      <c r="C16" s="46">
        <v>8.3333333333333329E-2</v>
      </c>
      <c r="D16" s="26" t="s">
        <v>47</v>
      </c>
      <c r="E16" s="47">
        <v>43166</v>
      </c>
      <c r="F16" s="48" t="s">
        <v>48</v>
      </c>
      <c r="G16" s="26" t="s">
        <v>49</v>
      </c>
      <c r="H16" s="29">
        <v>9441</v>
      </c>
      <c r="I16" s="28">
        <v>0.19320000000000001</v>
      </c>
      <c r="J16" s="130">
        <f>ROUND(H16/I16,-1)</f>
        <v>48870</v>
      </c>
      <c r="K16" s="120">
        <v>1</v>
      </c>
      <c r="L16" s="49"/>
      <c r="M16" s="145" t="s">
        <v>50</v>
      </c>
      <c r="N16" s="146">
        <v>43166</v>
      </c>
      <c r="O16" s="154" t="s">
        <v>51</v>
      </c>
      <c r="P16" s="145" t="s">
        <v>52</v>
      </c>
      <c r="Q16" s="107">
        <v>20810.970515017281</v>
      </c>
      <c r="R16" s="102">
        <v>0.38700000000000001</v>
      </c>
      <c r="S16" s="107">
        <f t="shared" ref="S16:S40" si="0">ROUND(Q16/R16,-1)</f>
        <v>53780</v>
      </c>
      <c r="T16" s="113">
        <v>1</v>
      </c>
      <c r="U16"/>
      <c r="V16"/>
      <c r="W16"/>
      <c r="X16"/>
      <c r="Y16"/>
      <c r="Z16"/>
      <c r="AA16"/>
      <c r="AB16"/>
      <c r="AC16"/>
      <c r="AD16"/>
    </row>
    <row r="17" spans="1:30" s="12" customFormat="1" ht="15" customHeight="1" x14ac:dyDescent="0.25">
      <c r="A17" s="24">
        <v>50</v>
      </c>
      <c r="B17" s="24" t="s">
        <v>470</v>
      </c>
      <c r="C17" s="55">
        <v>8.3333333333333329E-2</v>
      </c>
      <c r="D17" s="24" t="s">
        <v>53</v>
      </c>
      <c r="E17" s="25">
        <v>43166</v>
      </c>
      <c r="F17" s="56" t="s">
        <v>54</v>
      </c>
      <c r="G17" s="24" t="s">
        <v>55</v>
      </c>
      <c r="H17" s="35">
        <v>3352</v>
      </c>
      <c r="I17" s="33">
        <v>0.15720000000000001</v>
      </c>
      <c r="J17" s="35">
        <f t="shared" ref="J17:J27" si="1">ROUND(H17/I17,-1)</f>
        <v>21320</v>
      </c>
      <c r="K17" s="120"/>
      <c r="L17" s="49"/>
      <c r="M17" s="24" t="s">
        <v>56</v>
      </c>
      <c r="N17" s="25">
        <v>43166</v>
      </c>
      <c r="O17" s="152" t="s">
        <v>57</v>
      </c>
      <c r="P17" s="24" t="s">
        <v>58</v>
      </c>
      <c r="Q17" s="35">
        <v>3674.3507086776162</v>
      </c>
      <c r="R17" s="33">
        <v>0.23280000000000001</v>
      </c>
      <c r="S17" s="35">
        <f t="shared" si="0"/>
        <v>15780</v>
      </c>
      <c r="T17" s="113"/>
      <c r="U17"/>
      <c r="V17"/>
      <c r="W17"/>
      <c r="X17"/>
      <c r="Y17"/>
      <c r="Z17"/>
      <c r="AA17"/>
      <c r="AB17"/>
      <c r="AC17"/>
      <c r="AD17"/>
    </row>
    <row r="18" spans="1:30" s="12" customFormat="1" ht="15" customHeight="1" x14ac:dyDescent="0.25">
      <c r="A18" s="41">
        <v>50</v>
      </c>
      <c r="B18" s="41" t="s">
        <v>470</v>
      </c>
      <c r="C18" s="57">
        <v>8.3333333333333329E-2</v>
      </c>
      <c r="D18" s="41" t="s">
        <v>59</v>
      </c>
      <c r="E18" s="42">
        <v>43166</v>
      </c>
      <c r="F18" s="58" t="s">
        <v>60</v>
      </c>
      <c r="G18" s="41" t="s">
        <v>61</v>
      </c>
      <c r="H18" s="45">
        <v>5949</v>
      </c>
      <c r="I18" s="44">
        <v>0.17380000000000001</v>
      </c>
      <c r="J18" s="45">
        <f t="shared" si="1"/>
        <v>34230</v>
      </c>
      <c r="K18" s="143"/>
      <c r="L18" s="49"/>
      <c r="M18" s="41" t="s">
        <v>62</v>
      </c>
      <c r="N18" s="42">
        <v>43166</v>
      </c>
      <c r="O18" s="155" t="s">
        <v>63</v>
      </c>
      <c r="P18" s="41" t="s">
        <v>64</v>
      </c>
      <c r="Q18" s="45">
        <v>3443.4639637344162</v>
      </c>
      <c r="R18" s="44">
        <v>0.22439999999999999</v>
      </c>
      <c r="S18" s="45">
        <f t="shared" si="0"/>
        <v>15350</v>
      </c>
      <c r="T18" s="148">
        <v>1</v>
      </c>
      <c r="U18"/>
      <c r="V18"/>
      <c r="W18"/>
      <c r="X18"/>
      <c r="Y18"/>
      <c r="Z18"/>
      <c r="AA18"/>
      <c r="AB18"/>
      <c r="AC18"/>
      <c r="AD18"/>
    </row>
    <row r="19" spans="1:30" s="12" customFormat="1" ht="15" customHeight="1" x14ac:dyDescent="0.25">
      <c r="A19" s="50">
        <v>50</v>
      </c>
      <c r="B19" s="50" t="s">
        <v>471</v>
      </c>
      <c r="C19" s="59">
        <v>0.16666666666666666</v>
      </c>
      <c r="D19" s="50" t="s">
        <v>65</v>
      </c>
      <c r="E19" s="51">
        <v>43166</v>
      </c>
      <c r="F19" s="52" t="s">
        <v>66</v>
      </c>
      <c r="G19" s="50" t="s">
        <v>67</v>
      </c>
      <c r="H19" s="53">
        <v>8927</v>
      </c>
      <c r="I19" s="54">
        <v>0.2195</v>
      </c>
      <c r="J19" s="53">
        <f t="shared" si="1"/>
        <v>40670</v>
      </c>
      <c r="K19" s="120"/>
      <c r="L19" s="49"/>
      <c r="M19" s="50" t="s">
        <v>68</v>
      </c>
      <c r="N19" s="51">
        <v>43166</v>
      </c>
      <c r="O19" s="156" t="s">
        <v>69</v>
      </c>
      <c r="P19" s="50" t="s">
        <v>70</v>
      </c>
      <c r="Q19" s="53">
        <v>5314.4486920723048</v>
      </c>
      <c r="R19" s="54">
        <v>0.18540000000000001</v>
      </c>
      <c r="S19" s="53">
        <f t="shared" si="0"/>
        <v>28660</v>
      </c>
      <c r="T19" s="113"/>
      <c r="U19"/>
      <c r="V19"/>
      <c r="W19"/>
      <c r="X19"/>
      <c r="Y19"/>
      <c r="Z19"/>
      <c r="AA19"/>
      <c r="AB19"/>
      <c r="AC19"/>
      <c r="AD19"/>
    </row>
    <row r="20" spans="1:30" s="12" customFormat="1" ht="15" customHeight="1" x14ac:dyDescent="0.25">
      <c r="A20" s="24">
        <v>50</v>
      </c>
      <c r="B20" s="24" t="s">
        <v>471</v>
      </c>
      <c r="C20" s="60">
        <v>0.16666666666666666</v>
      </c>
      <c r="D20" s="24" t="s">
        <v>71</v>
      </c>
      <c r="E20" s="25">
        <v>43166</v>
      </c>
      <c r="F20" s="56" t="s">
        <v>72</v>
      </c>
      <c r="G20" s="24" t="s">
        <v>73</v>
      </c>
      <c r="H20" s="107">
        <v>3052</v>
      </c>
      <c r="I20" s="102">
        <v>0.15970000000000001</v>
      </c>
      <c r="J20" s="35">
        <f t="shared" si="1"/>
        <v>19110</v>
      </c>
      <c r="K20" s="120">
        <v>1</v>
      </c>
      <c r="L20" s="49"/>
      <c r="M20" s="24" t="s">
        <v>74</v>
      </c>
      <c r="N20" s="25">
        <v>43166</v>
      </c>
      <c r="O20" s="152" t="s">
        <v>75</v>
      </c>
      <c r="P20" s="24" t="s">
        <v>76</v>
      </c>
      <c r="Q20" s="35">
        <v>4824.3484374279042</v>
      </c>
      <c r="R20" s="33">
        <v>0.26600000000000001</v>
      </c>
      <c r="S20" s="35">
        <f t="shared" si="0"/>
        <v>18140</v>
      </c>
      <c r="T20" s="113"/>
      <c r="U20"/>
      <c r="V20"/>
      <c r="W20"/>
      <c r="X20"/>
      <c r="Y20"/>
      <c r="Z20"/>
      <c r="AA20"/>
      <c r="AB20"/>
      <c r="AC20"/>
      <c r="AD20"/>
    </row>
    <row r="21" spans="1:30" s="12" customFormat="1" ht="15" customHeight="1" x14ac:dyDescent="0.25">
      <c r="A21" s="41">
        <v>50</v>
      </c>
      <c r="B21" s="41" t="s">
        <v>471</v>
      </c>
      <c r="C21" s="61">
        <v>0.16666666666666666</v>
      </c>
      <c r="D21" s="41" t="s">
        <v>77</v>
      </c>
      <c r="E21" s="42">
        <v>43166</v>
      </c>
      <c r="F21" s="58" t="s">
        <v>72</v>
      </c>
      <c r="G21" s="41" t="s">
        <v>78</v>
      </c>
      <c r="H21" s="45">
        <v>8826</v>
      </c>
      <c r="I21" s="44">
        <v>0.2344</v>
      </c>
      <c r="J21" s="45">
        <f t="shared" si="1"/>
        <v>37650</v>
      </c>
      <c r="K21" s="143"/>
      <c r="L21" s="49"/>
      <c r="M21" s="41" t="s">
        <v>79</v>
      </c>
      <c r="N21" s="42">
        <v>43166</v>
      </c>
      <c r="O21" s="155" t="s">
        <v>80</v>
      </c>
      <c r="P21" s="41" t="s">
        <v>81</v>
      </c>
      <c r="Q21" s="45">
        <v>9487.546605387759</v>
      </c>
      <c r="R21" s="44">
        <v>0.20979999999999999</v>
      </c>
      <c r="S21" s="45">
        <f t="shared" si="0"/>
        <v>45220</v>
      </c>
      <c r="T21" s="149"/>
      <c r="U21"/>
      <c r="V21"/>
      <c r="W21"/>
      <c r="X21"/>
      <c r="Y21"/>
      <c r="Z21"/>
      <c r="AA21"/>
      <c r="AB21"/>
      <c r="AC21"/>
      <c r="AD21"/>
    </row>
    <row r="22" spans="1:30" s="12" customFormat="1" ht="15" customHeight="1" x14ac:dyDescent="0.25">
      <c r="A22" s="50">
        <v>50</v>
      </c>
      <c r="B22" s="50" t="s">
        <v>472</v>
      </c>
      <c r="C22" s="50">
        <v>0.25</v>
      </c>
      <c r="D22" s="50" t="s">
        <v>82</v>
      </c>
      <c r="E22" s="51">
        <v>43166</v>
      </c>
      <c r="F22" s="50" t="s">
        <v>80</v>
      </c>
      <c r="G22" s="50" t="s">
        <v>83</v>
      </c>
      <c r="H22" s="53">
        <v>3714</v>
      </c>
      <c r="I22" s="54">
        <v>0.2213</v>
      </c>
      <c r="J22" s="53">
        <f t="shared" si="1"/>
        <v>16780</v>
      </c>
      <c r="K22" s="120"/>
      <c r="L22" s="49"/>
      <c r="M22" s="50" t="s">
        <v>84</v>
      </c>
      <c r="N22" s="51">
        <v>43166</v>
      </c>
      <c r="O22" s="156" t="s">
        <v>85</v>
      </c>
      <c r="P22" s="24" t="s">
        <v>86</v>
      </c>
      <c r="Q22" s="53">
        <v>7002.5548639204399</v>
      </c>
      <c r="R22" s="54">
        <v>0.21940000000000001</v>
      </c>
      <c r="S22" s="53">
        <f t="shared" si="0"/>
        <v>31920</v>
      </c>
      <c r="T22" s="113"/>
      <c r="U22"/>
      <c r="V22"/>
      <c r="W22"/>
      <c r="X22"/>
      <c r="Y22"/>
      <c r="Z22"/>
      <c r="AA22"/>
      <c r="AB22"/>
      <c r="AC22"/>
      <c r="AD22"/>
    </row>
    <row r="23" spans="1:30" s="12" customFormat="1" ht="15" customHeight="1" x14ac:dyDescent="0.25">
      <c r="A23" s="24">
        <v>50</v>
      </c>
      <c r="B23" s="24" t="s">
        <v>472</v>
      </c>
      <c r="C23" s="24">
        <v>0.25</v>
      </c>
      <c r="D23" s="24" t="s">
        <v>87</v>
      </c>
      <c r="E23" s="25">
        <v>43166</v>
      </c>
      <c r="F23" s="24" t="s">
        <v>88</v>
      </c>
      <c r="G23" s="24" t="s">
        <v>89</v>
      </c>
      <c r="H23" s="35">
        <v>4059</v>
      </c>
      <c r="I23" s="33">
        <v>0.1908</v>
      </c>
      <c r="J23" s="35">
        <f t="shared" si="1"/>
        <v>21270</v>
      </c>
      <c r="K23" s="120"/>
      <c r="L23" s="49"/>
      <c r="M23" s="24" t="s">
        <v>90</v>
      </c>
      <c r="N23" s="25">
        <v>43166</v>
      </c>
      <c r="O23" s="152" t="s">
        <v>66</v>
      </c>
      <c r="P23" s="24" t="s">
        <v>91</v>
      </c>
      <c r="Q23" s="35">
        <v>7119.0726724409033</v>
      </c>
      <c r="R23" s="33">
        <v>0.2165</v>
      </c>
      <c r="S23" s="35">
        <f t="shared" si="0"/>
        <v>32880</v>
      </c>
      <c r="T23" s="113"/>
      <c r="U23"/>
      <c r="V23"/>
      <c r="W23"/>
      <c r="X23"/>
      <c r="Y23"/>
      <c r="Z23"/>
      <c r="AA23"/>
      <c r="AB23"/>
      <c r="AC23"/>
      <c r="AD23"/>
    </row>
    <row r="24" spans="1:30" s="12" customFormat="1" ht="15" customHeight="1" x14ac:dyDescent="0.25">
      <c r="A24" s="41">
        <v>50</v>
      </c>
      <c r="B24" s="41" t="s">
        <v>472</v>
      </c>
      <c r="C24" s="41">
        <v>0.25</v>
      </c>
      <c r="D24" s="41" t="s">
        <v>92</v>
      </c>
      <c r="E24" s="42">
        <v>43166</v>
      </c>
      <c r="F24" s="41" t="s">
        <v>85</v>
      </c>
      <c r="G24" s="41" t="s">
        <v>93</v>
      </c>
      <c r="H24" s="45">
        <v>7975</v>
      </c>
      <c r="I24" s="44">
        <v>0.1825</v>
      </c>
      <c r="J24" s="131">
        <f t="shared" si="1"/>
        <v>43700</v>
      </c>
      <c r="K24" s="144">
        <v>1</v>
      </c>
      <c r="L24" s="49"/>
      <c r="M24" s="41" t="s">
        <v>94</v>
      </c>
      <c r="N24" s="42">
        <v>43166</v>
      </c>
      <c r="O24" s="155" t="s">
        <v>66</v>
      </c>
      <c r="P24" s="41" t="s">
        <v>95</v>
      </c>
      <c r="Q24" s="45">
        <v>6973.6166767895047</v>
      </c>
      <c r="R24" s="106">
        <v>0.27150000000000002</v>
      </c>
      <c r="S24" s="45">
        <f t="shared" si="0"/>
        <v>25690</v>
      </c>
      <c r="T24" s="149"/>
      <c r="U24"/>
      <c r="V24"/>
      <c r="W24"/>
      <c r="X24"/>
      <c r="Y24"/>
      <c r="Z24"/>
      <c r="AA24"/>
      <c r="AB24"/>
      <c r="AC24"/>
      <c r="AD24"/>
    </row>
    <row r="25" spans="1:30" s="12" customFormat="1" ht="15" customHeight="1" x14ac:dyDescent="0.25">
      <c r="A25" s="50">
        <v>50</v>
      </c>
      <c r="B25" s="50" t="s">
        <v>473</v>
      </c>
      <c r="C25" s="59">
        <v>0.33333333333333331</v>
      </c>
      <c r="D25" s="50" t="s">
        <v>96</v>
      </c>
      <c r="E25" s="51">
        <v>43166</v>
      </c>
      <c r="F25" s="50" t="s">
        <v>97</v>
      </c>
      <c r="G25" s="50" t="s">
        <v>98</v>
      </c>
      <c r="H25" s="53">
        <v>7021</v>
      </c>
      <c r="I25" s="54">
        <v>0.29809999999999998</v>
      </c>
      <c r="J25" s="53">
        <f t="shared" si="1"/>
        <v>23550</v>
      </c>
      <c r="K25" s="120"/>
      <c r="L25" s="49"/>
      <c r="M25" s="50" t="s">
        <v>99</v>
      </c>
      <c r="N25" s="51">
        <v>43166</v>
      </c>
      <c r="O25" s="156" t="s">
        <v>97</v>
      </c>
      <c r="P25" s="50" t="s">
        <v>100</v>
      </c>
      <c r="Q25" s="53">
        <v>10531.50735214256</v>
      </c>
      <c r="R25" s="54">
        <v>0.31819999999999998</v>
      </c>
      <c r="S25" s="53">
        <f t="shared" si="0"/>
        <v>33100</v>
      </c>
      <c r="T25" s="113"/>
      <c r="U25"/>
      <c r="V25"/>
      <c r="W25"/>
      <c r="X25"/>
      <c r="Y25"/>
      <c r="Z25"/>
      <c r="AA25"/>
      <c r="AB25"/>
      <c r="AC25"/>
      <c r="AD25"/>
    </row>
    <row r="26" spans="1:30" s="12" customFormat="1" ht="15" customHeight="1" x14ac:dyDescent="0.25">
      <c r="A26" s="24">
        <v>50</v>
      </c>
      <c r="B26" s="24" t="s">
        <v>473</v>
      </c>
      <c r="C26" s="60">
        <v>0.33333333333333331</v>
      </c>
      <c r="D26" s="24" t="s">
        <v>101</v>
      </c>
      <c r="E26" s="25">
        <v>43166</v>
      </c>
      <c r="F26" s="24" t="s">
        <v>102</v>
      </c>
      <c r="G26" s="24" t="s">
        <v>103</v>
      </c>
      <c r="H26" s="35">
        <v>2475</v>
      </c>
      <c r="I26" s="33">
        <v>0.1709</v>
      </c>
      <c r="J26" s="35">
        <f t="shared" si="1"/>
        <v>14480</v>
      </c>
      <c r="K26" s="120"/>
      <c r="L26" s="49"/>
      <c r="M26" s="24" t="s">
        <v>104</v>
      </c>
      <c r="N26" s="25">
        <v>43166</v>
      </c>
      <c r="O26" s="152" t="s">
        <v>97</v>
      </c>
      <c r="P26" s="24" t="s">
        <v>105</v>
      </c>
      <c r="Q26" s="35">
        <v>8982.5018157218401</v>
      </c>
      <c r="R26" s="33">
        <v>0.22370000000000001</v>
      </c>
      <c r="S26" s="35">
        <f t="shared" si="0"/>
        <v>40150</v>
      </c>
      <c r="T26" s="113"/>
      <c r="U26"/>
      <c r="V26"/>
      <c r="W26"/>
      <c r="X26"/>
      <c r="Y26"/>
      <c r="Z26"/>
      <c r="AA26"/>
      <c r="AB26"/>
      <c r="AC26"/>
      <c r="AD26"/>
    </row>
    <row r="27" spans="1:30" s="12" customFormat="1" ht="15" customHeight="1" x14ac:dyDescent="0.25">
      <c r="A27" s="41">
        <v>50</v>
      </c>
      <c r="B27" s="41" t="s">
        <v>473</v>
      </c>
      <c r="C27" s="61">
        <v>0.33333333333333331</v>
      </c>
      <c r="D27" s="41" t="s">
        <v>106</v>
      </c>
      <c r="E27" s="42">
        <v>43166</v>
      </c>
      <c r="F27" s="41" t="s">
        <v>107</v>
      </c>
      <c r="G27" s="41" t="s">
        <v>108</v>
      </c>
      <c r="H27" s="45">
        <v>3026</v>
      </c>
      <c r="I27" s="44">
        <v>0.24740000000000001</v>
      </c>
      <c r="J27" s="45">
        <f t="shared" si="1"/>
        <v>12230</v>
      </c>
      <c r="K27" s="143"/>
      <c r="L27" s="49"/>
      <c r="M27" s="41" t="s">
        <v>109</v>
      </c>
      <c r="N27" s="42">
        <v>43166</v>
      </c>
      <c r="O27" s="155" t="s">
        <v>110</v>
      </c>
      <c r="P27" s="41" t="s">
        <v>111</v>
      </c>
      <c r="Q27" s="45">
        <v>8056.8112567953594</v>
      </c>
      <c r="R27" s="44">
        <v>0.19389999999999999</v>
      </c>
      <c r="S27" s="45">
        <f t="shared" si="0"/>
        <v>41550</v>
      </c>
      <c r="T27" s="149"/>
      <c r="U27"/>
      <c r="V27"/>
      <c r="W27"/>
      <c r="X27"/>
      <c r="Y27"/>
      <c r="Z27"/>
      <c r="AA27"/>
      <c r="AB27"/>
      <c r="AC27"/>
      <c r="AD27"/>
    </row>
    <row r="28" spans="1:30" s="12" customFormat="1" ht="15" customHeight="1" x14ac:dyDescent="0.25">
      <c r="A28" s="50">
        <v>50</v>
      </c>
      <c r="B28" s="50" t="s">
        <v>474</v>
      </c>
      <c r="C28" s="50">
        <v>0.5</v>
      </c>
      <c r="D28" s="50" t="s">
        <v>112</v>
      </c>
      <c r="E28" s="51">
        <v>43166</v>
      </c>
      <c r="F28" s="50" t="s">
        <v>113</v>
      </c>
      <c r="G28" s="50" t="s">
        <v>114</v>
      </c>
      <c r="H28" s="53">
        <v>4922</v>
      </c>
      <c r="I28" s="103">
        <v>0.62539999999999996</v>
      </c>
      <c r="J28" s="53">
        <f>ROUND(H28/I28,0)</f>
        <v>7870</v>
      </c>
      <c r="K28" s="120">
        <v>1</v>
      </c>
      <c r="L28" s="49"/>
      <c r="M28" s="50" t="s">
        <v>115</v>
      </c>
      <c r="N28" s="51">
        <v>43166</v>
      </c>
      <c r="O28" s="156" t="s">
        <v>116</v>
      </c>
      <c r="P28" s="50" t="s">
        <v>117</v>
      </c>
      <c r="Q28" s="53">
        <v>8553.2056606249607</v>
      </c>
      <c r="R28" s="54">
        <v>0.27150000000000002</v>
      </c>
      <c r="S28" s="53">
        <f t="shared" si="0"/>
        <v>31500</v>
      </c>
      <c r="T28" s="113"/>
      <c r="U28"/>
      <c r="V28"/>
      <c r="W28"/>
      <c r="X28"/>
      <c r="Y28"/>
      <c r="Z28"/>
      <c r="AA28"/>
      <c r="AB28"/>
      <c r="AC28"/>
      <c r="AD28"/>
    </row>
    <row r="29" spans="1:30" s="12" customFormat="1" ht="15" customHeight="1" x14ac:dyDescent="0.25">
      <c r="A29" s="24">
        <v>50</v>
      </c>
      <c r="B29" s="24" t="s">
        <v>474</v>
      </c>
      <c r="C29" s="24">
        <v>0.5</v>
      </c>
      <c r="D29" s="24" t="s">
        <v>118</v>
      </c>
      <c r="E29" s="25">
        <v>43166</v>
      </c>
      <c r="F29" s="24" t="s">
        <v>119</v>
      </c>
      <c r="G29" s="24" t="s">
        <v>120</v>
      </c>
      <c r="H29" s="35">
        <v>4502</v>
      </c>
      <c r="I29" s="62">
        <v>0.28249999999999997</v>
      </c>
      <c r="J29" s="63">
        <f t="shared" ref="J29:J40" si="2">ROUND(H29/I29,-1)</f>
        <v>15940</v>
      </c>
      <c r="K29" s="120"/>
      <c r="L29" s="49"/>
      <c r="M29" s="24" t="s">
        <v>121</v>
      </c>
      <c r="N29" s="25">
        <v>43166</v>
      </c>
      <c r="O29" s="152" t="s">
        <v>122</v>
      </c>
      <c r="P29" s="24" t="s">
        <v>123</v>
      </c>
      <c r="Q29" s="35">
        <v>11305.279611227599</v>
      </c>
      <c r="R29" s="33">
        <v>0.37280000000000002</v>
      </c>
      <c r="S29" s="35">
        <f t="shared" si="0"/>
        <v>30330</v>
      </c>
      <c r="T29" s="113"/>
      <c r="U29"/>
      <c r="V29"/>
      <c r="W29"/>
      <c r="X29"/>
      <c r="Y29"/>
      <c r="Z29"/>
      <c r="AA29"/>
      <c r="AB29"/>
      <c r="AC29"/>
      <c r="AD29"/>
    </row>
    <row r="30" spans="1:30" s="66" customFormat="1" ht="15" customHeight="1" x14ac:dyDescent="0.25">
      <c r="A30" s="41">
        <v>50</v>
      </c>
      <c r="B30" s="41" t="s">
        <v>474</v>
      </c>
      <c r="C30" s="41">
        <v>0.5</v>
      </c>
      <c r="D30" s="41" t="s">
        <v>124</v>
      </c>
      <c r="E30" s="42">
        <v>43166</v>
      </c>
      <c r="F30" s="41" t="s">
        <v>116</v>
      </c>
      <c r="G30" s="41" t="s">
        <v>125</v>
      </c>
      <c r="H30" s="45">
        <v>6856</v>
      </c>
      <c r="I30" s="64">
        <v>0.35220000000000001</v>
      </c>
      <c r="J30" s="65">
        <f t="shared" si="2"/>
        <v>19470</v>
      </c>
      <c r="K30" s="143"/>
      <c r="L30" s="49"/>
      <c r="M30" s="41" t="s">
        <v>126</v>
      </c>
      <c r="N30" s="42">
        <v>43166</v>
      </c>
      <c r="O30" s="155" t="s">
        <v>127</v>
      </c>
      <c r="P30" s="41" t="s">
        <v>128</v>
      </c>
      <c r="Q30" s="45">
        <v>6753.7214348472316</v>
      </c>
      <c r="R30" s="44">
        <v>0.31040000000000001</v>
      </c>
      <c r="S30" s="45">
        <f t="shared" si="0"/>
        <v>21760</v>
      </c>
      <c r="T30" s="149"/>
      <c r="U30"/>
      <c r="V30"/>
      <c r="W30"/>
      <c r="X30"/>
      <c r="Y30"/>
      <c r="Z30"/>
      <c r="AA30"/>
      <c r="AB30"/>
      <c r="AC30"/>
      <c r="AD30"/>
    </row>
    <row r="31" spans="1:30" s="66" customFormat="1" ht="15" customHeight="1" x14ac:dyDescent="0.25">
      <c r="A31" s="50">
        <v>50</v>
      </c>
      <c r="B31" s="50" t="s">
        <v>475</v>
      </c>
      <c r="C31" s="50">
        <v>1</v>
      </c>
      <c r="D31" s="50" t="s">
        <v>129</v>
      </c>
      <c r="E31" s="51">
        <v>43166</v>
      </c>
      <c r="F31" s="50" t="s">
        <v>130</v>
      </c>
      <c r="G31" s="50" t="s">
        <v>131</v>
      </c>
      <c r="H31" s="53">
        <v>7551</v>
      </c>
      <c r="I31" s="67">
        <v>0.2606</v>
      </c>
      <c r="J31" s="68">
        <f t="shared" si="2"/>
        <v>28980</v>
      </c>
      <c r="K31" s="120"/>
      <c r="L31" s="49"/>
      <c r="M31" s="50" t="s">
        <v>132</v>
      </c>
      <c r="N31" s="51">
        <v>43166</v>
      </c>
      <c r="O31" s="156" t="s">
        <v>130</v>
      </c>
      <c r="P31" s="50" t="s">
        <v>133</v>
      </c>
      <c r="Q31" s="53">
        <v>8730.4391445195197</v>
      </c>
      <c r="R31" s="54">
        <v>0.31</v>
      </c>
      <c r="S31" s="53">
        <f t="shared" si="0"/>
        <v>28160</v>
      </c>
      <c r="T31" s="113"/>
      <c r="U31"/>
      <c r="V31"/>
      <c r="W31"/>
      <c r="X31"/>
      <c r="Y31"/>
      <c r="Z31"/>
      <c r="AA31"/>
      <c r="AB31"/>
      <c r="AC31"/>
      <c r="AD31"/>
    </row>
    <row r="32" spans="1:30" s="66" customFormat="1" ht="15" customHeight="1" x14ac:dyDescent="0.25">
      <c r="A32" s="24">
        <v>50</v>
      </c>
      <c r="B32" s="24" t="s">
        <v>475</v>
      </c>
      <c r="C32" s="24">
        <v>1</v>
      </c>
      <c r="D32" s="24" t="s">
        <v>134</v>
      </c>
      <c r="E32" s="25">
        <v>43166</v>
      </c>
      <c r="F32" s="24" t="s">
        <v>130</v>
      </c>
      <c r="G32" s="24" t="s">
        <v>135</v>
      </c>
      <c r="H32" s="35">
        <v>3719</v>
      </c>
      <c r="I32" s="69">
        <v>0.21210000000000001</v>
      </c>
      <c r="J32" s="70">
        <f t="shared" si="2"/>
        <v>17530</v>
      </c>
      <c r="K32" s="120"/>
      <c r="L32" s="49"/>
      <c r="M32" s="24" t="s">
        <v>136</v>
      </c>
      <c r="N32" s="25">
        <v>43166</v>
      </c>
      <c r="O32" s="152" t="s">
        <v>137</v>
      </c>
      <c r="P32" s="24" t="s">
        <v>138</v>
      </c>
      <c r="Q32" s="35">
        <v>8318.8674339088011</v>
      </c>
      <c r="R32" s="33">
        <v>0.30459999999999998</v>
      </c>
      <c r="S32" s="35">
        <f t="shared" si="0"/>
        <v>27310</v>
      </c>
      <c r="T32" s="113"/>
      <c r="U32"/>
      <c r="V32"/>
      <c r="W32"/>
      <c r="X32"/>
      <c r="Y32"/>
      <c r="Z32"/>
      <c r="AA32"/>
      <c r="AB32"/>
      <c r="AC32"/>
      <c r="AD32"/>
    </row>
    <row r="33" spans="1:30" s="66" customFormat="1" ht="15" customHeight="1" x14ac:dyDescent="0.25">
      <c r="A33" s="41">
        <v>50</v>
      </c>
      <c r="B33" s="41" t="s">
        <v>475</v>
      </c>
      <c r="C33" s="41">
        <v>1</v>
      </c>
      <c r="D33" s="41" t="s">
        <v>139</v>
      </c>
      <c r="E33" s="42">
        <v>43166</v>
      </c>
      <c r="F33" s="41" t="s">
        <v>137</v>
      </c>
      <c r="G33" s="41" t="s">
        <v>140</v>
      </c>
      <c r="H33" s="45">
        <v>5654</v>
      </c>
      <c r="I33" s="64">
        <v>0.29449999999999998</v>
      </c>
      <c r="J33" s="65">
        <f t="shared" si="2"/>
        <v>19200</v>
      </c>
      <c r="K33" s="143"/>
      <c r="L33" s="49"/>
      <c r="M33" s="41" t="s">
        <v>141</v>
      </c>
      <c r="N33" s="42">
        <v>43166</v>
      </c>
      <c r="O33" s="155" t="s">
        <v>142</v>
      </c>
      <c r="P33" s="41" t="s">
        <v>143</v>
      </c>
      <c r="Q33" s="45">
        <v>4169.5685929224319</v>
      </c>
      <c r="R33" s="106">
        <v>0.20880000000000001</v>
      </c>
      <c r="S33" s="45">
        <f t="shared" si="0"/>
        <v>19970</v>
      </c>
      <c r="T33" s="149"/>
      <c r="U33"/>
      <c r="V33"/>
      <c r="W33"/>
      <c r="X33"/>
      <c r="Y33"/>
      <c r="Z33"/>
      <c r="AA33"/>
      <c r="AB33"/>
      <c r="AC33"/>
      <c r="AD33"/>
    </row>
    <row r="34" spans="1:30" s="66" customFormat="1" ht="15" customHeight="1" x14ac:dyDescent="0.25">
      <c r="A34" s="50">
        <v>50</v>
      </c>
      <c r="B34" s="50" t="s">
        <v>476</v>
      </c>
      <c r="C34" s="50">
        <v>2</v>
      </c>
      <c r="D34" s="50" t="s">
        <v>144</v>
      </c>
      <c r="E34" s="51">
        <v>43166</v>
      </c>
      <c r="F34" s="50" t="s">
        <v>145</v>
      </c>
      <c r="G34" s="50" t="s">
        <v>146</v>
      </c>
      <c r="H34" s="53">
        <v>4634</v>
      </c>
      <c r="I34" s="67">
        <v>0.31509999999999999</v>
      </c>
      <c r="J34" s="68">
        <f t="shared" si="2"/>
        <v>14710</v>
      </c>
      <c r="K34" s="120"/>
      <c r="L34" s="49"/>
      <c r="M34" s="50" t="s">
        <v>147</v>
      </c>
      <c r="N34" s="51">
        <v>43166</v>
      </c>
      <c r="O34" s="156" t="s">
        <v>148</v>
      </c>
      <c r="P34" s="50" t="s">
        <v>149</v>
      </c>
      <c r="Q34" s="53">
        <v>6579.475640230944</v>
      </c>
      <c r="R34" s="103">
        <v>0.20830000000000001</v>
      </c>
      <c r="S34" s="53">
        <f t="shared" si="0"/>
        <v>31590</v>
      </c>
      <c r="T34" s="113"/>
      <c r="U34"/>
      <c r="V34"/>
      <c r="W34"/>
      <c r="X34"/>
      <c r="Y34"/>
      <c r="Z34"/>
      <c r="AA34"/>
      <c r="AB34"/>
      <c r="AC34"/>
      <c r="AD34"/>
    </row>
    <row r="35" spans="1:30" s="66" customFormat="1" ht="15" customHeight="1" x14ac:dyDescent="0.25">
      <c r="A35" s="24">
        <v>50</v>
      </c>
      <c r="B35" s="24" t="s">
        <v>476</v>
      </c>
      <c r="C35" s="24">
        <v>2</v>
      </c>
      <c r="D35" s="24" t="s">
        <v>150</v>
      </c>
      <c r="E35" s="25">
        <v>43166</v>
      </c>
      <c r="F35" s="24" t="s">
        <v>148</v>
      </c>
      <c r="G35" s="24" t="s">
        <v>151</v>
      </c>
      <c r="H35" s="35">
        <v>3308</v>
      </c>
      <c r="I35" s="69">
        <v>0.15440000000000001</v>
      </c>
      <c r="J35" s="70">
        <f t="shared" si="2"/>
        <v>21420</v>
      </c>
      <c r="K35" s="120"/>
      <c r="L35" s="49"/>
      <c r="M35" s="24" t="s">
        <v>152</v>
      </c>
      <c r="N35" s="25">
        <v>43166</v>
      </c>
      <c r="O35" s="152" t="s">
        <v>153</v>
      </c>
      <c r="P35" s="24" t="s">
        <v>154</v>
      </c>
      <c r="Q35" s="35">
        <v>7612.0471266527284</v>
      </c>
      <c r="R35" s="33">
        <v>0.24709999999999999</v>
      </c>
      <c r="S35" s="35">
        <f t="shared" si="0"/>
        <v>30810</v>
      </c>
      <c r="T35" s="113"/>
      <c r="U35"/>
      <c r="V35"/>
      <c r="W35"/>
      <c r="X35"/>
      <c r="Y35"/>
      <c r="Z35"/>
      <c r="AA35"/>
      <c r="AB35"/>
      <c r="AC35"/>
      <c r="AD35"/>
    </row>
    <row r="36" spans="1:30" s="66" customFormat="1" ht="15" customHeight="1" x14ac:dyDescent="0.25">
      <c r="A36" s="41">
        <v>50</v>
      </c>
      <c r="B36" s="41" t="s">
        <v>476</v>
      </c>
      <c r="C36" s="41">
        <v>2</v>
      </c>
      <c r="D36" s="41" t="s">
        <v>155</v>
      </c>
      <c r="E36" s="42">
        <v>43166</v>
      </c>
      <c r="F36" s="41" t="s">
        <v>145</v>
      </c>
      <c r="G36" s="41" t="s">
        <v>156</v>
      </c>
      <c r="H36" s="45">
        <v>4254</v>
      </c>
      <c r="I36" s="64">
        <v>0.20319999999999999</v>
      </c>
      <c r="J36" s="65">
        <f t="shared" si="2"/>
        <v>20940</v>
      </c>
      <c r="K36" s="143"/>
      <c r="L36" s="49"/>
      <c r="M36" s="41" t="s">
        <v>157</v>
      </c>
      <c r="N36" s="42">
        <v>43166</v>
      </c>
      <c r="O36" s="155" t="s">
        <v>158</v>
      </c>
      <c r="P36" s="41" t="s">
        <v>159</v>
      </c>
      <c r="Q36" s="45">
        <v>5302.1185164678882</v>
      </c>
      <c r="R36" s="44">
        <v>0.24709999999999999</v>
      </c>
      <c r="S36" s="45">
        <f t="shared" si="0"/>
        <v>21460</v>
      </c>
      <c r="T36" s="149"/>
      <c r="U36"/>
      <c r="V36"/>
      <c r="W36"/>
      <c r="X36"/>
      <c r="Y36"/>
      <c r="Z36"/>
      <c r="AA36"/>
      <c r="AB36"/>
      <c r="AC36"/>
      <c r="AD36"/>
    </row>
    <row r="37" spans="1:30" s="66" customFormat="1" ht="15" customHeight="1" x14ac:dyDescent="0.25">
      <c r="A37" s="50">
        <v>50</v>
      </c>
      <c r="B37" s="50" t="s">
        <v>477</v>
      </c>
      <c r="C37" s="50">
        <v>4</v>
      </c>
      <c r="D37" s="50" t="s">
        <v>160</v>
      </c>
      <c r="E37" s="51">
        <v>43166</v>
      </c>
      <c r="F37" s="50" t="s">
        <v>161</v>
      </c>
      <c r="G37" s="50" t="s">
        <v>162</v>
      </c>
      <c r="H37" s="53">
        <v>2268</v>
      </c>
      <c r="I37" s="67">
        <v>0.20050000000000001</v>
      </c>
      <c r="J37" s="68">
        <f t="shared" si="2"/>
        <v>11310</v>
      </c>
      <c r="K37" s="120"/>
      <c r="L37" s="49"/>
      <c r="M37" s="50" t="s">
        <v>163</v>
      </c>
      <c r="N37" s="51">
        <v>43166</v>
      </c>
      <c r="O37" s="156" t="s">
        <v>164</v>
      </c>
      <c r="P37" s="50" t="s">
        <v>165</v>
      </c>
      <c r="Q37" s="53">
        <v>3353.206977902496</v>
      </c>
      <c r="R37" s="54">
        <v>0.16639999999999999</v>
      </c>
      <c r="S37" s="53">
        <f t="shared" si="0"/>
        <v>20150</v>
      </c>
      <c r="T37" s="113"/>
      <c r="U37"/>
      <c r="V37"/>
      <c r="W37"/>
      <c r="X37"/>
      <c r="Y37"/>
      <c r="Z37"/>
      <c r="AA37"/>
      <c r="AB37"/>
      <c r="AC37"/>
      <c r="AD37"/>
    </row>
    <row r="38" spans="1:30" s="66" customFormat="1" ht="15" customHeight="1" x14ac:dyDescent="0.25">
      <c r="A38" s="24">
        <v>50</v>
      </c>
      <c r="B38" s="24" t="s">
        <v>477</v>
      </c>
      <c r="C38" s="24">
        <v>4</v>
      </c>
      <c r="D38" s="24" t="s">
        <v>166</v>
      </c>
      <c r="E38" s="25">
        <v>43166</v>
      </c>
      <c r="F38" s="24" t="s">
        <v>167</v>
      </c>
      <c r="G38" s="24" t="s">
        <v>168</v>
      </c>
      <c r="H38" s="35">
        <v>3182</v>
      </c>
      <c r="I38" s="69">
        <v>0.2606</v>
      </c>
      <c r="J38" s="70">
        <f t="shared" si="2"/>
        <v>12210</v>
      </c>
      <c r="K38" s="120"/>
      <c r="L38" s="49"/>
      <c r="M38" s="24" t="s">
        <v>169</v>
      </c>
      <c r="N38" s="25">
        <v>43166</v>
      </c>
      <c r="O38" s="152" t="s">
        <v>170</v>
      </c>
      <c r="P38" s="24" t="s">
        <v>171</v>
      </c>
      <c r="Q38" s="35">
        <v>6607.4214465005352</v>
      </c>
      <c r="R38" s="33">
        <v>0.25330000000000003</v>
      </c>
      <c r="S38" s="35">
        <f t="shared" si="0"/>
        <v>26090</v>
      </c>
      <c r="T38" s="113"/>
      <c r="U38"/>
      <c r="V38"/>
      <c r="W38"/>
      <c r="X38"/>
      <c r="Y38"/>
      <c r="Z38"/>
      <c r="AA38"/>
      <c r="AB38"/>
      <c r="AC38"/>
      <c r="AD38"/>
    </row>
    <row r="39" spans="1:30" s="66" customFormat="1" ht="15" customHeight="1" x14ac:dyDescent="0.25">
      <c r="A39" s="41">
        <v>50</v>
      </c>
      <c r="B39" s="41" t="s">
        <v>477</v>
      </c>
      <c r="C39" s="41">
        <v>4</v>
      </c>
      <c r="D39" s="41" t="s">
        <v>172</v>
      </c>
      <c r="E39" s="42">
        <v>43166</v>
      </c>
      <c r="F39" s="41" t="s">
        <v>161</v>
      </c>
      <c r="G39" s="41" t="s">
        <v>173</v>
      </c>
      <c r="H39" s="35">
        <v>5468</v>
      </c>
      <c r="I39" s="64">
        <v>0.29330000000000001</v>
      </c>
      <c r="J39" s="65">
        <f t="shared" si="2"/>
        <v>18640</v>
      </c>
      <c r="K39" s="143"/>
      <c r="L39" s="49"/>
      <c r="M39" s="41" t="s">
        <v>174</v>
      </c>
      <c r="N39" s="42">
        <v>43166</v>
      </c>
      <c r="O39" s="155" t="s">
        <v>175</v>
      </c>
      <c r="P39" s="41" t="s">
        <v>176</v>
      </c>
      <c r="Q39" s="45">
        <v>5359.9359372152003</v>
      </c>
      <c r="R39" s="44">
        <v>0.27289999999999998</v>
      </c>
      <c r="S39" s="45">
        <f t="shared" si="0"/>
        <v>19640</v>
      </c>
      <c r="T39" s="149"/>
      <c r="U39"/>
      <c r="V39"/>
      <c r="W39"/>
      <c r="X39"/>
      <c r="Y39"/>
      <c r="Z39"/>
      <c r="AA39"/>
      <c r="AB39"/>
      <c r="AC39"/>
      <c r="AD39"/>
    </row>
    <row r="40" spans="1:30" s="66" customFormat="1" ht="15" customHeight="1" x14ac:dyDescent="0.25">
      <c r="A40" s="50">
        <v>50</v>
      </c>
      <c r="B40" s="50" t="s">
        <v>478</v>
      </c>
      <c r="C40" s="50">
        <v>8</v>
      </c>
      <c r="D40" s="50" t="s">
        <v>177</v>
      </c>
      <c r="E40" s="51">
        <v>43166</v>
      </c>
      <c r="F40" s="50" t="s">
        <v>178</v>
      </c>
      <c r="G40" s="50" t="s">
        <v>179</v>
      </c>
      <c r="H40" s="53">
        <v>2353</v>
      </c>
      <c r="I40" s="67">
        <v>0.2034</v>
      </c>
      <c r="J40" s="132">
        <f t="shared" si="2"/>
        <v>11570</v>
      </c>
      <c r="K40" s="120">
        <v>1</v>
      </c>
      <c r="L40" s="49"/>
      <c r="M40" s="50" t="s">
        <v>180</v>
      </c>
      <c r="N40" s="51">
        <v>43166</v>
      </c>
      <c r="O40" s="156" t="s">
        <v>181</v>
      </c>
      <c r="P40" s="50" t="s">
        <v>182</v>
      </c>
      <c r="Q40" s="53">
        <v>1901.075293483942</v>
      </c>
      <c r="R40" s="54">
        <v>0.14710000000000001</v>
      </c>
      <c r="S40" s="53">
        <f t="shared" si="0"/>
        <v>12920</v>
      </c>
      <c r="T40" s="113"/>
      <c r="U40"/>
      <c r="V40"/>
      <c r="W40"/>
      <c r="X40"/>
      <c r="Y40"/>
      <c r="Z40"/>
      <c r="AA40"/>
      <c r="AB40"/>
      <c r="AC40"/>
      <c r="AD40"/>
    </row>
    <row r="41" spans="1:30" s="66" customFormat="1" ht="15" customHeight="1" x14ac:dyDescent="0.25">
      <c r="A41" s="24">
        <v>50</v>
      </c>
      <c r="B41" s="24" t="s">
        <v>478</v>
      </c>
      <c r="C41" s="24">
        <v>8</v>
      </c>
      <c r="D41" s="24" t="s">
        <v>183</v>
      </c>
      <c r="E41" s="25">
        <v>43166</v>
      </c>
      <c r="F41" s="24" t="s">
        <v>184</v>
      </c>
      <c r="G41" s="24" t="s">
        <v>185</v>
      </c>
      <c r="H41" s="27">
        <v>725.7</v>
      </c>
      <c r="I41" s="69">
        <v>0.19420000000000001</v>
      </c>
      <c r="J41" s="70">
        <f>ROUND(H41/I41,0)</f>
        <v>3737</v>
      </c>
      <c r="K41" s="120"/>
      <c r="L41" s="49"/>
      <c r="M41" s="24" t="s">
        <v>186</v>
      </c>
      <c r="N41" s="25">
        <v>43166</v>
      </c>
      <c r="O41" s="152" t="s">
        <v>187</v>
      </c>
      <c r="P41" s="24" t="s">
        <v>188</v>
      </c>
      <c r="Q41" s="35">
        <v>1807.2070355837459</v>
      </c>
      <c r="R41" s="33">
        <v>0.2402</v>
      </c>
      <c r="S41" s="35">
        <f>ROUND(Q41/R41,0)</f>
        <v>7524</v>
      </c>
      <c r="T41" s="113"/>
      <c r="U41"/>
      <c r="V41"/>
      <c r="W41"/>
      <c r="X41"/>
      <c r="Y41"/>
      <c r="Z41"/>
      <c r="AA41"/>
      <c r="AB41"/>
      <c r="AC41"/>
      <c r="AD41"/>
    </row>
    <row r="42" spans="1:30" s="66" customFormat="1" ht="15" customHeight="1" x14ac:dyDescent="0.25">
      <c r="A42" s="41">
        <v>50</v>
      </c>
      <c r="B42" s="41" t="s">
        <v>478</v>
      </c>
      <c r="C42" s="41">
        <v>8</v>
      </c>
      <c r="D42" s="41" t="s">
        <v>189</v>
      </c>
      <c r="E42" s="42">
        <v>43166</v>
      </c>
      <c r="F42" s="41" t="s">
        <v>190</v>
      </c>
      <c r="G42" s="41" t="s">
        <v>191</v>
      </c>
      <c r="H42" s="43">
        <v>586.4</v>
      </c>
      <c r="I42" s="64">
        <v>0.17499999999999999</v>
      </c>
      <c r="J42" s="65">
        <f>ROUND(H42/I42,0)</f>
        <v>3351</v>
      </c>
      <c r="K42" s="143"/>
      <c r="L42" s="49"/>
      <c r="M42" s="41" t="s">
        <v>192</v>
      </c>
      <c r="N42" s="42">
        <v>43166</v>
      </c>
      <c r="O42" s="155" t="s">
        <v>193</v>
      </c>
      <c r="P42" s="41" t="s">
        <v>194</v>
      </c>
      <c r="Q42" s="45">
        <v>1019.32695605193</v>
      </c>
      <c r="R42" s="44">
        <v>9.2499999999999999E-2</v>
      </c>
      <c r="S42" s="45">
        <f>ROUND(Q42/R42,-1)</f>
        <v>11020</v>
      </c>
      <c r="T42" s="149"/>
      <c r="U42"/>
      <c r="V42"/>
      <c r="W42"/>
      <c r="X42"/>
      <c r="Y42"/>
      <c r="Z42"/>
      <c r="AA42"/>
      <c r="AB42"/>
      <c r="AC42"/>
      <c r="AD42"/>
    </row>
    <row r="43" spans="1:30" s="66" customFormat="1" ht="15" customHeight="1" x14ac:dyDescent="0.25">
      <c r="A43" s="50">
        <v>50</v>
      </c>
      <c r="B43" s="50" t="s">
        <v>479</v>
      </c>
      <c r="C43" s="50">
        <v>12</v>
      </c>
      <c r="D43" s="50" t="s">
        <v>195</v>
      </c>
      <c r="E43" s="51">
        <v>43167</v>
      </c>
      <c r="F43" s="50" t="s">
        <v>196</v>
      </c>
      <c r="G43" s="50" t="s">
        <v>197</v>
      </c>
      <c r="H43" s="71">
        <v>896.8</v>
      </c>
      <c r="I43" s="67">
        <v>0.2102</v>
      </c>
      <c r="J43" s="68">
        <f>ROUND(H43/I43,0)</f>
        <v>4266</v>
      </c>
      <c r="K43" s="120"/>
      <c r="L43" s="49"/>
      <c r="M43" s="50" t="s">
        <v>198</v>
      </c>
      <c r="N43" s="51">
        <v>43167</v>
      </c>
      <c r="O43" s="156" t="s">
        <v>199</v>
      </c>
      <c r="P43" s="50" t="s">
        <v>200</v>
      </c>
      <c r="Q43" s="53">
        <v>1079.46982250315</v>
      </c>
      <c r="R43" s="54">
        <v>0.1241</v>
      </c>
      <c r="S43" s="53">
        <f>ROUND(Q43/R43,0)</f>
        <v>8698</v>
      </c>
      <c r="T43" s="113"/>
      <c r="U43"/>
      <c r="V43"/>
      <c r="W43"/>
      <c r="X43"/>
      <c r="Y43"/>
      <c r="Z43"/>
      <c r="AA43"/>
      <c r="AB43"/>
      <c r="AC43"/>
      <c r="AD43"/>
    </row>
    <row r="44" spans="1:30" s="66" customFormat="1" ht="15" customHeight="1" x14ac:dyDescent="0.25">
      <c r="A44" s="24">
        <v>50</v>
      </c>
      <c r="B44" s="24" t="s">
        <v>479</v>
      </c>
      <c r="C44" s="24">
        <v>12</v>
      </c>
      <c r="D44" s="24" t="s">
        <v>201</v>
      </c>
      <c r="E44" s="25">
        <v>43167</v>
      </c>
      <c r="F44" s="24" t="s">
        <v>202</v>
      </c>
      <c r="G44" s="24" t="s">
        <v>203</v>
      </c>
      <c r="H44" s="133">
        <v>390.2</v>
      </c>
      <c r="I44" s="134">
        <v>0.2306</v>
      </c>
      <c r="J44" s="135">
        <f>ROUND(H44/I44,0)</f>
        <v>1692</v>
      </c>
      <c r="K44" s="120">
        <v>1</v>
      </c>
      <c r="L44" s="49"/>
      <c r="M44" s="24" t="s">
        <v>204</v>
      </c>
      <c r="N44" s="25">
        <v>43167</v>
      </c>
      <c r="O44" s="152" t="s">
        <v>205</v>
      </c>
      <c r="P44" s="24" t="s">
        <v>206</v>
      </c>
      <c r="Q44" s="27">
        <v>805.47807755874601</v>
      </c>
      <c r="R44" s="33">
        <v>0.10539999999999999</v>
      </c>
      <c r="S44" s="35">
        <f>ROUND(Q44/R44,0)</f>
        <v>7642</v>
      </c>
      <c r="T44" s="113"/>
      <c r="U44"/>
      <c r="V44"/>
      <c r="W44"/>
      <c r="X44"/>
      <c r="Y44"/>
      <c r="Z44"/>
      <c r="AA44"/>
      <c r="AB44"/>
      <c r="AC44"/>
      <c r="AD44"/>
    </row>
    <row r="45" spans="1:30" s="66" customFormat="1" ht="15" customHeight="1" x14ac:dyDescent="0.25">
      <c r="A45" s="41">
        <v>50</v>
      </c>
      <c r="B45" s="41" t="s">
        <v>479</v>
      </c>
      <c r="C45" s="41">
        <v>12</v>
      </c>
      <c r="D45" s="41" t="s">
        <v>207</v>
      </c>
      <c r="E45" s="42">
        <v>43167</v>
      </c>
      <c r="F45" s="41" t="s">
        <v>208</v>
      </c>
      <c r="G45" s="41" t="s">
        <v>209</v>
      </c>
      <c r="H45" s="43">
        <v>997.3</v>
      </c>
      <c r="I45" s="64">
        <v>0.33639999999999998</v>
      </c>
      <c r="J45" s="65">
        <f>ROUND(H45/I45,0)</f>
        <v>2965</v>
      </c>
      <c r="K45" s="143"/>
      <c r="L45" s="49"/>
      <c r="M45" s="41" t="s">
        <v>210</v>
      </c>
      <c r="N45" s="42">
        <v>43167</v>
      </c>
      <c r="O45" s="155" t="s">
        <v>211</v>
      </c>
      <c r="P45" s="41" t="s">
        <v>212</v>
      </c>
      <c r="Q45" s="45">
        <v>1017.4104112756601</v>
      </c>
      <c r="R45" s="44">
        <v>9.6000000000000002E-2</v>
      </c>
      <c r="S45" s="45">
        <f>ROUND(Q45/R45,-1)</f>
        <v>10600</v>
      </c>
      <c r="T45" s="149"/>
      <c r="U45"/>
      <c r="V45"/>
      <c r="W45"/>
      <c r="X45"/>
      <c r="Y45"/>
      <c r="Z45"/>
      <c r="AA45"/>
      <c r="AB45"/>
      <c r="AC45"/>
      <c r="AD45"/>
    </row>
    <row r="46" spans="1:30" s="66" customFormat="1" ht="15" customHeight="1" x14ac:dyDescent="0.25">
      <c r="A46" s="50">
        <v>50</v>
      </c>
      <c r="B46" s="50" t="s">
        <v>480</v>
      </c>
      <c r="C46" s="50">
        <v>24</v>
      </c>
      <c r="D46" s="50" t="s">
        <v>213</v>
      </c>
      <c r="E46" s="51">
        <v>43167</v>
      </c>
      <c r="F46" s="50" t="s">
        <v>214</v>
      </c>
      <c r="G46" s="50" t="s">
        <v>215</v>
      </c>
      <c r="H46" s="72">
        <v>214.4</v>
      </c>
      <c r="I46" s="67">
        <v>0.28129999999999999</v>
      </c>
      <c r="J46" s="73">
        <f>ROUND(H46/I46,1)</f>
        <v>762.2</v>
      </c>
      <c r="K46" s="119"/>
      <c r="L46" s="49"/>
      <c r="M46" s="50" t="s">
        <v>216</v>
      </c>
      <c r="N46" s="51">
        <v>43167</v>
      </c>
      <c r="O46" s="156" t="s">
        <v>60</v>
      </c>
      <c r="P46" s="50" t="s">
        <v>217</v>
      </c>
      <c r="Q46" s="71">
        <v>609.44016295382403</v>
      </c>
      <c r="R46" s="54">
        <v>0.30919999999999997</v>
      </c>
      <c r="S46" s="53">
        <f>ROUND(Q46/R46,0)</f>
        <v>1971</v>
      </c>
      <c r="T46" s="113"/>
      <c r="U46"/>
      <c r="V46"/>
      <c r="W46"/>
      <c r="X46"/>
      <c r="Y46"/>
      <c r="Z46"/>
      <c r="AA46"/>
      <c r="AB46"/>
      <c r="AC46"/>
      <c r="AD46"/>
    </row>
    <row r="47" spans="1:30" s="66" customFormat="1" ht="15" customHeight="1" x14ac:dyDescent="0.25">
      <c r="A47" s="24">
        <v>50</v>
      </c>
      <c r="B47" s="24" t="s">
        <v>480</v>
      </c>
      <c r="C47" s="24">
        <v>24</v>
      </c>
      <c r="D47" s="24" t="s">
        <v>218</v>
      </c>
      <c r="E47" s="25">
        <v>43167</v>
      </c>
      <c r="F47" s="24" t="s">
        <v>219</v>
      </c>
      <c r="G47" s="24" t="s">
        <v>220</v>
      </c>
      <c r="H47" s="32">
        <v>132.4</v>
      </c>
      <c r="I47" s="62">
        <v>0.15709999999999999</v>
      </c>
      <c r="J47" s="74">
        <f>ROUND(H47/I47,1)</f>
        <v>842.8</v>
      </c>
      <c r="K47" s="119"/>
      <c r="L47" s="49"/>
      <c r="M47" s="24" t="s">
        <v>221</v>
      </c>
      <c r="N47" s="25">
        <v>43167</v>
      </c>
      <c r="O47" s="152" t="s">
        <v>60</v>
      </c>
      <c r="P47" s="24" t="s">
        <v>222</v>
      </c>
      <c r="Q47" s="27">
        <v>536.53839884335196</v>
      </c>
      <c r="R47" s="33">
        <v>0.21160000000000001</v>
      </c>
      <c r="S47" s="107">
        <f>ROUND(Q47/R47,0)</f>
        <v>2536</v>
      </c>
      <c r="T47" s="113"/>
      <c r="U47"/>
      <c r="V47"/>
      <c r="W47"/>
      <c r="X47"/>
      <c r="Y47"/>
      <c r="Z47"/>
      <c r="AA47"/>
      <c r="AB47"/>
      <c r="AC47"/>
      <c r="AD47"/>
    </row>
    <row r="48" spans="1:30" s="66" customFormat="1" ht="15" customHeight="1" x14ac:dyDescent="0.25">
      <c r="A48" s="41">
        <v>50</v>
      </c>
      <c r="B48" s="41" t="s">
        <v>480</v>
      </c>
      <c r="C48" s="41">
        <v>24</v>
      </c>
      <c r="D48" s="41" t="s">
        <v>223</v>
      </c>
      <c r="E48" s="42">
        <v>43167</v>
      </c>
      <c r="F48" s="41" t="s">
        <v>224</v>
      </c>
      <c r="G48" s="41" t="s">
        <v>225</v>
      </c>
      <c r="H48" s="75">
        <v>431.3</v>
      </c>
      <c r="I48" s="64">
        <v>0.32650000000000001</v>
      </c>
      <c r="J48" s="76">
        <f>ROUND(H48/I48,0)</f>
        <v>1321</v>
      </c>
      <c r="K48" s="143"/>
      <c r="L48" s="49"/>
      <c r="M48" s="41" t="s">
        <v>226</v>
      </c>
      <c r="N48" s="42">
        <v>43167</v>
      </c>
      <c r="O48" s="155" t="s">
        <v>227</v>
      </c>
      <c r="P48" s="41" t="s">
        <v>228</v>
      </c>
      <c r="Q48" s="75">
        <v>432.79558222309799</v>
      </c>
      <c r="R48" s="44">
        <v>0.21790000000000001</v>
      </c>
      <c r="S48" s="77">
        <f>ROUND(Q48/R48,0)</f>
        <v>1986</v>
      </c>
      <c r="T48" s="149"/>
      <c r="U48"/>
      <c r="V48"/>
      <c r="W48"/>
      <c r="X48"/>
      <c r="Y48"/>
      <c r="Z48"/>
      <c r="AA48"/>
      <c r="AB48"/>
      <c r="AC48"/>
      <c r="AD48"/>
    </row>
    <row r="49" spans="1:30" s="12" customFormat="1" ht="15" customHeight="1" x14ac:dyDescent="0.25">
      <c r="A49" s="50">
        <v>50</v>
      </c>
      <c r="B49" s="50" t="s">
        <v>481</v>
      </c>
      <c r="C49" s="50">
        <v>48</v>
      </c>
      <c r="D49" s="50" t="s">
        <v>229</v>
      </c>
      <c r="E49" s="51">
        <v>43167</v>
      </c>
      <c r="F49" s="50" t="s">
        <v>230</v>
      </c>
      <c r="G49" s="50" t="s">
        <v>231</v>
      </c>
      <c r="H49" s="136">
        <v>299.5</v>
      </c>
      <c r="I49" s="78">
        <v>0.39989999999999998</v>
      </c>
      <c r="J49" s="79">
        <f>ROUND(H49/I49,1)</f>
        <v>748.9</v>
      </c>
      <c r="K49" s="120">
        <v>1</v>
      </c>
      <c r="L49" s="49"/>
      <c r="M49" s="50" t="s">
        <v>232</v>
      </c>
      <c r="N49" s="51">
        <v>43167</v>
      </c>
      <c r="O49" s="156" t="s">
        <v>233</v>
      </c>
      <c r="P49" s="50" t="s">
        <v>234</v>
      </c>
      <c r="Q49" s="72">
        <v>157.53538925395878</v>
      </c>
      <c r="R49" s="54">
        <v>0.29270000000000002</v>
      </c>
      <c r="S49" s="72">
        <f>ROUND(Q49/R49,1)</f>
        <v>538.20000000000005</v>
      </c>
      <c r="T49" s="118"/>
      <c r="U49"/>
      <c r="V49"/>
      <c r="W49"/>
      <c r="X49"/>
      <c r="Y49"/>
      <c r="Z49"/>
      <c r="AA49"/>
      <c r="AB49"/>
      <c r="AC49"/>
      <c r="AD49"/>
    </row>
    <row r="50" spans="1:30" s="12" customFormat="1" ht="15" customHeight="1" x14ac:dyDescent="0.25">
      <c r="A50" s="24">
        <v>50</v>
      </c>
      <c r="B50" s="24" t="s">
        <v>481</v>
      </c>
      <c r="C50" s="24">
        <v>48</v>
      </c>
      <c r="D50" s="24" t="s">
        <v>235</v>
      </c>
      <c r="E50" s="25">
        <v>43167</v>
      </c>
      <c r="F50" s="24" t="s">
        <v>236</v>
      </c>
      <c r="G50" s="24" t="s">
        <v>237</v>
      </c>
      <c r="H50" s="80">
        <v>57.16</v>
      </c>
      <c r="I50" s="62">
        <v>0.1842</v>
      </c>
      <c r="J50" s="81">
        <f>ROUND(H50/I50,1)</f>
        <v>310.3</v>
      </c>
      <c r="K50" s="119"/>
      <c r="L50" s="49"/>
      <c r="M50" s="24" t="s">
        <v>238</v>
      </c>
      <c r="N50" s="25">
        <v>43167</v>
      </c>
      <c r="O50" s="152" t="s">
        <v>48</v>
      </c>
      <c r="P50" s="24" t="s">
        <v>239</v>
      </c>
      <c r="Q50" s="32">
        <v>320.75833715428803</v>
      </c>
      <c r="R50" s="33">
        <v>0.25440000000000002</v>
      </c>
      <c r="S50" s="34">
        <f>ROUND(Q50/R50,0)</f>
        <v>1261</v>
      </c>
      <c r="T50" s="117"/>
      <c r="U50"/>
      <c r="V50"/>
      <c r="W50"/>
      <c r="X50"/>
      <c r="Y50"/>
      <c r="Z50"/>
      <c r="AA50"/>
      <c r="AB50"/>
      <c r="AC50"/>
      <c r="AD50"/>
    </row>
    <row r="51" spans="1:30" s="12" customFormat="1" ht="15" customHeight="1" x14ac:dyDescent="0.25">
      <c r="A51" s="36">
        <v>50</v>
      </c>
      <c r="B51" s="36" t="s">
        <v>481</v>
      </c>
      <c r="C51" s="36">
        <v>48</v>
      </c>
      <c r="D51" s="36" t="s">
        <v>240</v>
      </c>
      <c r="E51" s="37">
        <v>43167</v>
      </c>
      <c r="F51" s="36" t="s">
        <v>224</v>
      </c>
      <c r="G51" s="36" t="s">
        <v>241</v>
      </c>
      <c r="H51" s="82">
        <v>71.52</v>
      </c>
      <c r="I51" s="39">
        <v>0.30299999999999999</v>
      </c>
      <c r="J51" s="83">
        <f>ROUND(H51/I51,1)</f>
        <v>236</v>
      </c>
      <c r="K51" s="140"/>
      <c r="L51" s="49"/>
      <c r="M51" s="36" t="s">
        <v>242</v>
      </c>
      <c r="N51" s="37">
        <v>43167</v>
      </c>
      <c r="O51" s="152" t="s">
        <v>57</v>
      </c>
      <c r="P51" s="24" t="s">
        <v>243</v>
      </c>
      <c r="Q51" s="32">
        <v>187.2789288766254</v>
      </c>
      <c r="R51" s="39">
        <v>0.24990000000000001</v>
      </c>
      <c r="S51" s="83">
        <f>ROUND(Q51/R51,1)</f>
        <v>749.4</v>
      </c>
      <c r="T51" s="150"/>
      <c r="U51"/>
      <c r="V51"/>
      <c r="W51"/>
      <c r="X51"/>
      <c r="Y51"/>
      <c r="Z51"/>
      <c r="AA51"/>
      <c r="AB51"/>
      <c r="AC51"/>
      <c r="AD51"/>
    </row>
    <row r="52" spans="1:30" s="12" customFormat="1" ht="15" customHeight="1" x14ac:dyDescent="0.25">
      <c r="A52" s="24">
        <v>100</v>
      </c>
      <c r="B52" s="24" t="s">
        <v>29</v>
      </c>
      <c r="C52" s="24" t="s">
        <v>29</v>
      </c>
      <c r="D52" s="24" t="s">
        <v>244</v>
      </c>
      <c r="E52" s="25">
        <v>43166</v>
      </c>
      <c r="F52" s="48" t="s">
        <v>245</v>
      </c>
      <c r="G52" s="26" t="s">
        <v>246</v>
      </c>
      <c r="H52" s="133">
        <v>155.30000000000001</v>
      </c>
      <c r="I52" s="137">
        <v>0.14280000000000001</v>
      </c>
      <c r="J52" s="84">
        <f>ROUND(H52/I52,0)</f>
        <v>1088</v>
      </c>
      <c r="K52" s="120">
        <v>1</v>
      </c>
      <c r="L52" s="49"/>
      <c r="M52" s="24" t="s">
        <v>247</v>
      </c>
      <c r="N52" s="25">
        <v>43166</v>
      </c>
      <c r="O52" s="151" t="s">
        <v>248</v>
      </c>
      <c r="P52" s="26" t="s">
        <v>249</v>
      </c>
      <c r="Q52" s="130">
        <v>1874.9522845000879</v>
      </c>
      <c r="R52" s="137">
        <v>0.28349999999999997</v>
      </c>
      <c r="S52" s="130">
        <f>ROUND(Q52/R52,0)</f>
        <v>6614</v>
      </c>
      <c r="T52" s="113">
        <v>1</v>
      </c>
      <c r="U52"/>
      <c r="V52"/>
      <c r="W52"/>
      <c r="X52"/>
      <c r="Y52"/>
      <c r="Z52"/>
      <c r="AA52"/>
      <c r="AB52"/>
      <c r="AC52"/>
      <c r="AD52"/>
    </row>
    <row r="53" spans="1:30" s="12" customFormat="1" ht="15" customHeight="1" x14ac:dyDescent="0.25">
      <c r="A53" s="24">
        <v>100</v>
      </c>
      <c r="B53" s="24" t="s">
        <v>29</v>
      </c>
      <c r="C53" s="24" t="s">
        <v>29</v>
      </c>
      <c r="D53" s="24" t="s">
        <v>250</v>
      </c>
      <c r="E53" s="25">
        <v>43166</v>
      </c>
      <c r="F53" s="56" t="s">
        <v>251</v>
      </c>
      <c r="G53" s="24" t="s">
        <v>252</v>
      </c>
      <c r="H53" s="27">
        <v>818.9</v>
      </c>
      <c r="I53" s="33">
        <v>0.31480000000000002</v>
      </c>
      <c r="J53" s="35">
        <f>ROUND(H53/I53,0)</f>
        <v>2601</v>
      </c>
      <c r="K53" s="120"/>
      <c r="L53" s="49"/>
      <c r="M53" s="24" t="s">
        <v>253</v>
      </c>
      <c r="N53" s="25">
        <v>43166</v>
      </c>
      <c r="O53" s="152" t="s">
        <v>254</v>
      </c>
      <c r="P53" s="24" t="s">
        <v>255</v>
      </c>
      <c r="Q53" s="27">
        <v>785.14349808464408</v>
      </c>
      <c r="R53" s="33">
        <v>0.24790000000000001</v>
      </c>
      <c r="S53" s="35">
        <f>ROUND(Q53/R53,0)</f>
        <v>3167</v>
      </c>
      <c r="T53" s="113"/>
      <c r="U53"/>
      <c r="V53"/>
      <c r="W53"/>
      <c r="X53"/>
      <c r="Y53"/>
      <c r="Z53"/>
      <c r="AA53"/>
      <c r="AB53"/>
      <c r="AC53"/>
      <c r="AD53"/>
    </row>
    <row r="54" spans="1:30" s="12" customFormat="1" ht="15" customHeight="1" x14ac:dyDescent="0.25">
      <c r="A54" s="36">
        <v>100</v>
      </c>
      <c r="B54" s="36" t="s">
        <v>29</v>
      </c>
      <c r="C54" s="36" t="s">
        <v>29</v>
      </c>
      <c r="D54" s="36" t="s">
        <v>256</v>
      </c>
      <c r="E54" s="37">
        <v>43166</v>
      </c>
      <c r="F54" s="85" t="s">
        <v>257</v>
      </c>
      <c r="G54" s="36" t="s">
        <v>258</v>
      </c>
      <c r="H54" s="38">
        <v>769.5</v>
      </c>
      <c r="I54" s="39">
        <v>0.2477</v>
      </c>
      <c r="J54" s="40">
        <f>ROUND(H54/I54,0)</f>
        <v>3107</v>
      </c>
      <c r="K54" s="139"/>
      <c r="L54" s="49"/>
      <c r="M54" s="36" t="s">
        <v>259</v>
      </c>
      <c r="N54" s="37">
        <v>43166</v>
      </c>
      <c r="O54" s="153" t="s">
        <v>260</v>
      </c>
      <c r="P54" s="36" t="s">
        <v>261</v>
      </c>
      <c r="Q54" s="38">
        <v>657.39604467673996</v>
      </c>
      <c r="R54" s="39">
        <v>0.32969999999999999</v>
      </c>
      <c r="S54" s="40">
        <f>ROUND(Q54/R54,0)</f>
        <v>1994</v>
      </c>
      <c r="T54" s="150"/>
      <c r="U54"/>
      <c r="V54"/>
      <c r="W54"/>
      <c r="X54"/>
      <c r="Y54"/>
      <c r="Z54"/>
      <c r="AA54"/>
      <c r="AB54"/>
      <c r="AC54"/>
      <c r="AD54"/>
    </row>
    <row r="55" spans="1:30" s="12" customFormat="1" ht="15" customHeight="1" x14ac:dyDescent="0.25">
      <c r="A55" s="26">
        <v>100</v>
      </c>
      <c r="B55" s="26" t="s">
        <v>470</v>
      </c>
      <c r="C55" s="46">
        <v>8.3333333333333329E-2</v>
      </c>
      <c r="D55" s="26" t="s">
        <v>262</v>
      </c>
      <c r="E55" s="47">
        <v>43166</v>
      </c>
      <c r="F55" s="26" t="s">
        <v>263</v>
      </c>
      <c r="G55" s="26" t="s">
        <v>264</v>
      </c>
      <c r="H55" s="29">
        <v>9615</v>
      </c>
      <c r="I55" s="137">
        <v>0.47770000000000001</v>
      </c>
      <c r="J55" s="29">
        <f t="shared" ref="J55:J73" si="3">ROUND(H55/I55,-1)</f>
        <v>20130</v>
      </c>
      <c r="K55" s="120">
        <v>1</v>
      </c>
      <c r="L55" s="49"/>
      <c r="M55" s="26" t="s">
        <v>265</v>
      </c>
      <c r="N55" s="47">
        <v>43166</v>
      </c>
      <c r="O55" s="152" t="s">
        <v>266</v>
      </c>
      <c r="P55" s="24" t="s">
        <v>267</v>
      </c>
      <c r="Q55" s="107">
        <v>11292.299009555119</v>
      </c>
      <c r="R55" s="137">
        <v>0.43009999999999998</v>
      </c>
      <c r="S55" s="130">
        <f t="shared" ref="S55:S58" si="4">ROUND(Q55/R55,-1)</f>
        <v>26260</v>
      </c>
      <c r="T55" s="113">
        <v>1</v>
      </c>
      <c r="U55"/>
      <c r="V55"/>
      <c r="W55"/>
      <c r="X55"/>
      <c r="Y55"/>
      <c r="Z55"/>
      <c r="AA55"/>
      <c r="AB55"/>
      <c r="AC55"/>
      <c r="AD55"/>
    </row>
    <row r="56" spans="1:30" s="12" customFormat="1" ht="15" customHeight="1" x14ac:dyDescent="0.25">
      <c r="A56" s="24">
        <v>100</v>
      </c>
      <c r="B56" s="24" t="s">
        <v>470</v>
      </c>
      <c r="C56" s="55">
        <v>8.3333333333333329E-2</v>
      </c>
      <c r="D56" s="24" t="s">
        <v>268</v>
      </c>
      <c r="E56" s="25">
        <v>43166</v>
      </c>
      <c r="F56" s="24" t="s">
        <v>269</v>
      </c>
      <c r="G56" s="24" t="s">
        <v>270</v>
      </c>
      <c r="H56" s="35">
        <v>5890</v>
      </c>
      <c r="I56" s="33">
        <v>0.25059999999999999</v>
      </c>
      <c r="J56" s="35">
        <f t="shared" si="3"/>
        <v>23500</v>
      </c>
      <c r="K56" s="120"/>
      <c r="L56" s="49"/>
      <c r="M56" s="24" t="s">
        <v>271</v>
      </c>
      <c r="N56" s="25">
        <v>43166</v>
      </c>
      <c r="O56" s="152" t="s">
        <v>272</v>
      </c>
      <c r="P56" s="24" t="s">
        <v>273</v>
      </c>
      <c r="Q56" s="107">
        <v>22206.302755091361</v>
      </c>
      <c r="R56" s="102">
        <v>0.2782</v>
      </c>
      <c r="S56" s="107">
        <f t="shared" si="4"/>
        <v>79820</v>
      </c>
      <c r="T56" s="113">
        <v>1</v>
      </c>
      <c r="U56"/>
      <c r="V56"/>
      <c r="W56"/>
      <c r="X56"/>
      <c r="Y56"/>
      <c r="Z56"/>
      <c r="AA56"/>
      <c r="AB56"/>
      <c r="AC56"/>
      <c r="AD56"/>
    </row>
    <row r="57" spans="1:30" s="12" customFormat="1" ht="15" customHeight="1" x14ac:dyDescent="0.25">
      <c r="A57" s="41">
        <v>100</v>
      </c>
      <c r="B57" s="41" t="s">
        <v>470</v>
      </c>
      <c r="C57" s="57">
        <v>8.3333333333333329E-2</v>
      </c>
      <c r="D57" s="41" t="s">
        <v>274</v>
      </c>
      <c r="E57" s="42">
        <v>43166</v>
      </c>
      <c r="F57" s="41" t="s">
        <v>272</v>
      </c>
      <c r="G57" s="41" t="s">
        <v>275</v>
      </c>
      <c r="H57" s="45">
        <v>10730</v>
      </c>
      <c r="I57" s="44">
        <v>0.24299999999999999</v>
      </c>
      <c r="J57" s="131">
        <f t="shared" si="3"/>
        <v>44160</v>
      </c>
      <c r="K57" s="144">
        <v>1</v>
      </c>
      <c r="L57" s="49"/>
      <c r="M57" s="41" t="s">
        <v>276</v>
      </c>
      <c r="N57" s="42">
        <v>43166</v>
      </c>
      <c r="O57" s="155" t="s">
        <v>266</v>
      </c>
      <c r="P57" s="41" t="s">
        <v>277</v>
      </c>
      <c r="Q57" s="131">
        <v>6039.3003863848398</v>
      </c>
      <c r="R57" s="106">
        <v>0.1885</v>
      </c>
      <c r="S57" s="131">
        <f t="shared" si="4"/>
        <v>32040</v>
      </c>
      <c r="T57" s="149">
        <v>1</v>
      </c>
      <c r="U57"/>
      <c r="V57"/>
      <c r="W57"/>
      <c r="X57"/>
      <c r="Y57"/>
      <c r="Z57"/>
      <c r="AA57"/>
      <c r="AB57"/>
      <c r="AC57"/>
      <c r="AD57"/>
    </row>
    <row r="58" spans="1:30" s="12" customFormat="1" ht="15" customHeight="1" x14ac:dyDescent="0.25">
      <c r="A58" s="50">
        <v>100</v>
      </c>
      <c r="B58" s="50" t="s">
        <v>471</v>
      </c>
      <c r="C58" s="59">
        <v>0.16666666666666666</v>
      </c>
      <c r="D58" s="50" t="s">
        <v>278</v>
      </c>
      <c r="E58" s="51">
        <v>43166</v>
      </c>
      <c r="F58" s="50" t="s">
        <v>279</v>
      </c>
      <c r="G58" s="50" t="s">
        <v>280</v>
      </c>
      <c r="H58" s="53">
        <v>4940</v>
      </c>
      <c r="I58" s="54">
        <v>0.18340000000000001</v>
      </c>
      <c r="J58" s="53">
        <f t="shared" si="3"/>
        <v>26940</v>
      </c>
      <c r="K58" s="120"/>
      <c r="L58" s="49"/>
      <c r="M58" s="50" t="s">
        <v>281</v>
      </c>
      <c r="N58" s="51">
        <v>43166</v>
      </c>
      <c r="O58" s="156" t="s">
        <v>282</v>
      </c>
      <c r="P58" s="50" t="s">
        <v>283</v>
      </c>
      <c r="Q58" s="53">
        <v>11083.498215408719</v>
      </c>
      <c r="R58" s="54">
        <v>0.29389999999999999</v>
      </c>
      <c r="S58" s="53">
        <f t="shared" si="4"/>
        <v>37710</v>
      </c>
      <c r="T58" s="113"/>
      <c r="U58"/>
      <c r="V58"/>
      <c r="W58"/>
      <c r="X58"/>
      <c r="Y58"/>
      <c r="Z58"/>
      <c r="AA58"/>
      <c r="AB58"/>
      <c r="AC58"/>
      <c r="AD58"/>
    </row>
    <row r="59" spans="1:30" s="12" customFormat="1" ht="15" customHeight="1" x14ac:dyDescent="0.25">
      <c r="A59" s="24">
        <v>100</v>
      </c>
      <c r="B59" s="24" t="s">
        <v>471</v>
      </c>
      <c r="C59" s="60">
        <v>0.16666666666666666</v>
      </c>
      <c r="D59" s="24" t="s">
        <v>284</v>
      </c>
      <c r="E59" s="25">
        <v>43166</v>
      </c>
      <c r="F59" s="24" t="s">
        <v>282</v>
      </c>
      <c r="G59" s="24" t="s">
        <v>285</v>
      </c>
      <c r="H59" s="35">
        <v>6289</v>
      </c>
      <c r="I59" s="33">
        <v>0.27489999999999998</v>
      </c>
      <c r="J59" s="35">
        <f t="shared" si="3"/>
        <v>22880</v>
      </c>
      <c r="K59" s="120"/>
      <c r="L59" s="49"/>
      <c r="M59" s="24" t="s">
        <v>286</v>
      </c>
      <c r="N59" s="25">
        <v>43166</v>
      </c>
      <c r="O59" s="152" t="s">
        <v>279</v>
      </c>
      <c r="P59" s="24" t="s">
        <v>287</v>
      </c>
      <c r="Q59" s="35">
        <v>14082.712727988001</v>
      </c>
      <c r="R59" s="33">
        <v>0.13800000000000001</v>
      </c>
      <c r="S59" s="107">
        <f>ROUND(Q59/R59,-2)</f>
        <v>102000</v>
      </c>
      <c r="T59" s="113">
        <v>1</v>
      </c>
      <c r="U59"/>
      <c r="V59"/>
      <c r="W59"/>
      <c r="X59"/>
      <c r="Y59"/>
      <c r="Z59"/>
      <c r="AA59"/>
      <c r="AB59"/>
      <c r="AC59"/>
      <c r="AD59"/>
    </row>
    <row r="60" spans="1:30" s="12" customFormat="1" ht="15" customHeight="1" x14ac:dyDescent="0.25">
      <c r="A60" s="41">
        <v>100</v>
      </c>
      <c r="B60" s="41" t="s">
        <v>471</v>
      </c>
      <c r="C60" s="61">
        <v>0.16666666666666666</v>
      </c>
      <c r="D60" s="41" t="s">
        <v>288</v>
      </c>
      <c r="E60" s="42">
        <v>43166</v>
      </c>
      <c r="F60" s="41" t="s">
        <v>282</v>
      </c>
      <c r="G60" s="41" t="s">
        <v>289</v>
      </c>
      <c r="H60" s="45">
        <v>4621</v>
      </c>
      <c r="I60" s="44">
        <v>0.30270000000000002</v>
      </c>
      <c r="J60" s="45">
        <f t="shared" si="3"/>
        <v>15270</v>
      </c>
      <c r="K60" s="143"/>
      <c r="L60" s="49"/>
      <c r="M60" s="41" t="s">
        <v>290</v>
      </c>
      <c r="N60" s="42">
        <v>43166</v>
      </c>
      <c r="O60" s="155" t="s">
        <v>291</v>
      </c>
      <c r="P60" s="41" t="s">
        <v>292</v>
      </c>
      <c r="Q60" s="45">
        <v>7679.6534297178086</v>
      </c>
      <c r="R60" s="44">
        <v>0.25269999999999998</v>
      </c>
      <c r="S60" s="45">
        <f t="shared" ref="S60" si="5">ROUND(Q60/R60,-1)</f>
        <v>30390</v>
      </c>
      <c r="T60" s="149"/>
      <c r="U60"/>
      <c r="V60"/>
      <c r="W60"/>
      <c r="X60"/>
      <c r="Y60"/>
      <c r="Z60"/>
      <c r="AA60"/>
      <c r="AB60"/>
      <c r="AC60"/>
      <c r="AD60"/>
    </row>
    <row r="61" spans="1:30" s="12" customFormat="1" ht="15" customHeight="1" x14ac:dyDescent="0.25">
      <c r="A61" s="50">
        <v>100</v>
      </c>
      <c r="B61" s="50" t="s">
        <v>472</v>
      </c>
      <c r="C61" s="50">
        <v>0.25</v>
      </c>
      <c r="D61" s="50" t="s">
        <v>293</v>
      </c>
      <c r="E61" s="51">
        <v>43166</v>
      </c>
      <c r="F61" s="50" t="s">
        <v>294</v>
      </c>
      <c r="G61" s="50" t="s">
        <v>295</v>
      </c>
      <c r="H61" s="53">
        <v>9146</v>
      </c>
      <c r="I61" s="54">
        <v>0.43130000000000002</v>
      </c>
      <c r="J61" s="108">
        <f t="shared" si="3"/>
        <v>21210</v>
      </c>
      <c r="K61" s="120"/>
      <c r="L61" s="49"/>
      <c r="M61" s="50" t="s">
        <v>296</v>
      </c>
      <c r="N61" s="51">
        <v>43166</v>
      </c>
      <c r="O61" s="156" t="s">
        <v>297</v>
      </c>
      <c r="P61" s="50" t="s">
        <v>298</v>
      </c>
      <c r="Q61" s="53">
        <v>3263.1990748566882</v>
      </c>
      <c r="R61" s="54">
        <v>0.37530000000000002</v>
      </c>
      <c r="S61" s="53">
        <f>ROUND(Q61/R61,0)</f>
        <v>8695</v>
      </c>
      <c r="T61" s="113"/>
      <c r="U61"/>
      <c r="V61"/>
      <c r="W61"/>
      <c r="X61"/>
      <c r="Y61"/>
      <c r="Z61"/>
      <c r="AA61"/>
      <c r="AB61"/>
      <c r="AC61"/>
      <c r="AD61"/>
    </row>
    <row r="62" spans="1:30" s="12" customFormat="1" ht="15" customHeight="1" x14ac:dyDescent="0.25">
      <c r="A62" s="24">
        <v>100</v>
      </c>
      <c r="B62" s="24" t="s">
        <v>472</v>
      </c>
      <c r="C62" s="24">
        <v>0.25</v>
      </c>
      <c r="D62" s="24" t="s">
        <v>299</v>
      </c>
      <c r="E62" s="25">
        <v>43166</v>
      </c>
      <c r="F62" s="24" t="s">
        <v>300</v>
      </c>
      <c r="G62" s="24" t="s">
        <v>301</v>
      </c>
      <c r="H62" s="35">
        <v>6924</v>
      </c>
      <c r="I62" s="102">
        <v>0.26390000000000002</v>
      </c>
      <c r="J62" s="35">
        <f t="shared" si="3"/>
        <v>26240</v>
      </c>
      <c r="K62" s="120"/>
      <c r="L62" s="49"/>
      <c r="M62" s="24" t="s">
        <v>302</v>
      </c>
      <c r="N62" s="25">
        <v>43166</v>
      </c>
      <c r="O62" s="152" t="s">
        <v>303</v>
      </c>
      <c r="P62" s="24" t="s">
        <v>304</v>
      </c>
      <c r="Q62" s="35">
        <v>4074.5717708412003</v>
      </c>
      <c r="R62" s="33">
        <v>0.2235</v>
      </c>
      <c r="S62" s="35">
        <f t="shared" ref="S62:S67" si="6">ROUND(Q62/R62,-1)</f>
        <v>18230</v>
      </c>
      <c r="T62" s="113"/>
      <c r="U62"/>
      <c r="V62"/>
      <c r="W62"/>
      <c r="X62"/>
      <c r="Y62"/>
      <c r="Z62"/>
      <c r="AA62"/>
      <c r="AB62"/>
      <c r="AC62"/>
      <c r="AD62"/>
    </row>
    <row r="63" spans="1:30" s="12" customFormat="1" ht="15" customHeight="1" x14ac:dyDescent="0.25">
      <c r="A63" s="41">
        <v>100</v>
      </c>
      <c r="B63" s="41" t="s">
        <v>472</v>
      </c>
      <c r="C63" s="41">
        <v>0.25</v>
      </c>
      <c r="D63" s="41" t="s">
        <v>305</v>
      </c>
      <c r="E63" s="42">
        <v>43166</v>
      </c>
      <c r="F63" s="41" t="s">
        <v>300</v>
      </c>
      <c r="G63" s="41" t="s">
        <v>306</v>
      </c>
      <c r="H63" s="45">
        <v>10720</v>
      </c>
      <c r="I63" s="44">
        <v>0.41210000000000002</v>
      </c>
      <c r="J63" s="45">
        <f t="shared" si="3"/>
        <v>26010</v>
      </c>
      <c r="K63" s="143"/>
      <c r="L63" s="49"/>
      <c r="M63" s="41" t="s">
        <v>307</v>
      </c>
      <c r="N63" s="42">
        <v>43166</v>
      </c>
      <c r="O63" s="155" t="s">
        <v>308</v>
      </c>
      <c r="P63" s="41" t="s">
        <v>309</v>
      </c>
      <c r="Q63" s="45">
        <v>6157.7430785924562</v>
      </c>
      <c r="R63" s="44">
        <v>0.14330000000000001</v>
      </c>
      <c r="S63" s="45">
        <f t="shared" si="6"/>
        <v>42970</v>
      </c>
      <c r="T63" s="149"/>
      <c r="U63"/>
      <c r="V63"/>
      <c r="W63"/>
      <c r="X63"/>
      <c r="Y63"/>
      <c r="Z63"/>
      <c r="AA63"/>
      <c r="AB63"/>
      <c r="AC63"/>
      <c r="AD63"/>
    </row>
    <row r="64" spans="1:30" s="12" customFormat="1" ht="15" customHeight="1" x14ac:dyDescent="0.25">
      <c r="A64" s="50">
        <v>100</v>
      </c>
      <c r="B64" s="50" t="s">
        <v>473</v>
      </c>
      <c r="C64" s="59">
        <v>0.33333333333333331</v>
      </c>
      <c r="D64" s="50" t="s">
        <v>310</v>
      </c>
      <c r="E64" s="51">
        <v>43166</v>
      </c>
      <c r="F64" s="50" t="s">
        <v>311</v>
      </c>
      <c r="G64" s="50" t="s">
        <v>312</v>
      </c>
      <c r="H64" s="53">
        <v>5612</v>
      </c>
      <c r="I64" s="54">
        <v>0.27489999999999998</v>
      </c>
      <c r="J64" s="53">
        <f t="shared" si="3"/>
        <v>20410</v>
      </c>
      <c r="K64" s="120"/>
      <c r="L64" s="49"/>
      <c r="M64" s="50" t="s">
        <v>313</v>
      </c>
      <c r="N64" s="51">
        <v>43166</v>
      </c>
      <c r="O64" s="156" t="s">
        <v>314</v>
      </c>
      <c r="P64" s="50" t="s">
        <v>315</v>
      </c>
      <c r="Q64" s="53">
        <v>5847.8873038088477</v>
      </c>
      <c r="R64" s="54">
        <v>0.39360000000000001</v>
      </c>
      <c r="S64" s="108">
        <f t="shared" si="6"/>
        <v>14860</v>
      </c>
      <c r="T64" s="113">
        <v>1</v>
      </c>
      <c r="U64"/>
      <c r="V64"/>
      <c r="W64"/>
      <c r="X64"/>
      <c r="Y64"/>
      <c r="Z64"/>
      <c r="AA64"/>
      <c r="AB64"/>
      <c r="AC64"/>
      <c r="AD64"/>
    </row>
    <row r="65" spans="1:30" s="12" customFormat="1" ht="15" customHeight="1" x14ac:dyDescent="0.25">
      <c r="A65" s="24">
        <v>100</v>
      </c>
      <c r="B65" s="24" t="s">
        <v>473</v>
      </c>
      <c r="C65" s="60">
        <v>0.33333333333333331</v>
      </c>
      <c r="D65" s="24" t="s">
        <v>316</v>
      </c>
      <c r="E65" s="25">
        <v>43166</v>
      </c>
      <c r="F65" s="24" t="s">
        <v>311</v>
      </c>
      <c r="G65" s="24" t="s">
        <v>317</v>
      </c>
      <c r="H65" s="35">
        <v>4760</v>
      </c>
      <c r="I65" s="33">
        <v>0.19059999999999999</v>
      </c>
      <c r="J65" s="35">
        <f t="shared" si="3"/>
        <v>24970</v>
      </c>
      <c r="K65" s="120"/>
      <c r="L65" s="49"/>
      <c r="M65" s="24" t="s">
        <v>318</v>
      </c>
      <c r="N65" s="25">
        <v>43166</v>
      </c>
      <c r="O65" s="152" t="s">
        <v>319</v>
      </c>
      <c r="P65" s="24" t="s">
        <v>320</v>
      </c>
      <c r="Q65" s="35">
        <v>6469.0381972031191</v>
      </c>
      <c r="R65" s="33">
        <v>0.25319999999999998</v>
      </c>
      <c r="S65" s="35">
        <f t="shared" si="6"/>
        <v>25550</v>
      </c>
      <c r="T65" s="113"/>
      <c r="U65"/>
      <c r="V65"/>
      <c r="W65"/>
      <c r="X65"/>
      <c r="Y65"/>
      <c r="Z65"/>
      <c r="AA65"/>
      <c r="AB65"/>
      <c r="AC65"/>
      <c r="AD65"/>
    </row>
    <row r="66" spans="1:30" s="12" customFormat="1" ht="15" customHeight="1" x14ac:dyDescent="0.25">
      <c r="A66" s="41">
        <v>100</v>
      </c>
      <c r="B66" s="41" t="s">
        <v>473</v>
      </c>
      <c r="C66" s="61">
        <v>0.33333333333333331</v>
      </c>
      <c r="D66" s="41" t="s">
        <v>321</v>
      </c>
      <c r="E66" s="42">
        <v>43166</v>
      </c>
      <c r="F66" s="41" t="s">
        <v>322</v>
      </c>
      <c r="G66" s="41" t="s">
        <v>323</v>
      </c>
      <c r="H66" s="45">
        <v>5165</v>
      </c>
      <c r="I66" s="44">
        <v>0.39019999999999999</v>
      </c>
      <c r="J66" s="45">
        <f t="shared" si="3"/>
        <v>13240</v>
      </c>
      <c r="K66" s="143"/>
      <c r="L66" s="49"/>
      <c r="M66" s="41" t="s">
        <v>324</v>
      </c>
      <c r="N66" s="42">
        <v>43166</v>
      </c>
      <c r="O66" s="155" t="s">
        <v>325</v>
      </c>
      <c r="P66" s="41" t="s">
        <v>326</v>
      </c>
      <c r="Q66" s="45">
        <v>9088.2607595565605</v>
      </c>
      <c r="R66" s="44">
        <v>0.35560000000000003</v>
      </c>
      <c r="S66" s="45">
        <f t="shared" si="6"/>
        <v>25560</v>
      </c>
      <c r="T66" s="149"/>
      <c r="U66"/>
      <c r="V66"/>
      <c r="W66"/>
      <c r="X66"/>
      <c r="Y66"/>
      <c r="Z66"/>
      <c r="AA66"/>
      <c r="AB66"/>
      <c r="AC66"/>
      <c r="AD66"/>
    </row>
    <row r="67" spans="1:30" s="12" customFormat="1" ht="15" customHeight="1" x14ac:dyDescent="0.25">
      <c r="A67" s="50">
        <v>100</v>
      </c>
      <c r="B67" s="50" t="s">
        <v>474</v>
      </c>
      <c r="C67" s="50">
        <v>0.5</v>
      </c>
      <c r="D67" s="50" t="s">
        <v>327</v>
      </c>
      <c r="E67" s="51">
        <v>43166</v>
      </c>
      <c r="F67" s="50" t="s">
        <v>319</v>
      </c>
      <c r="G67" s="50" t="s">
        <v>328</v>
      </c>
      <c r="H67" s="53">
        <v>6621</v>
      </c>
      <c r="I67" s="103">
        <v>0.15229999999999999</v>
      </c>
      <c r="J67" s="53">
        <f t="shared" si="3"/>
        <v>43470</v>
      </c>
      <c r="K67" s="120"/>
      <c r="L67" s="49"/>
      <c r="M67" s="50" t="s">
        <v>329</v>
      </c>
      <c r="N67" s="51">
        <v>43166</v>
      </c>
      <c r="O67" s="156" t="s">
        <v>330</v>
      </c>
      <c r="P67" s="50" t="s">
        <v>331</v>
      </c>
      <c r="Q67" s="53">
        <v>9836.3387370004803</v>
      </c>
      <c r="R67" s="54">
        <v>0.15859999999999999</v>
      </c>
      <c r="S67" s="53">
        <f t="shared" si="6"/>
        <v>62020</v>
      </c>
      <c r="T67" s="113"/>
      <c r="U67"/>
      <c r="V67"/>
      <c r="W67"/>
      <c r="X67"/>
      <c r="Y67"/>
      <c r="Z67"/>
      <c r="AA67"/>
      <c r="AB67"/>
      <c r="AC67"/>
      <c r="AD67"/>
    </row>
    <row r="68" spans="1:30" s="12" customFormat="1" ht="15" customHeight="1" x14ac:dyDescent="0.25">
      <c r="A68" s="24">
        <v>100</v>
      </c>
      <c r="B68" s="24" t="s">
        <v>474</v>
      </c>
      <c r="C68" s="24">
        <v>0.5</v>
      </c>
      <c r="D68" s="24" t="s">
        <v>332</v>
      </c>
      <c r="E68" s="25">
        <v>43166</v>
      </c>
      <c r="F68" s="24" t="s">
        <v>333</v>
      </c>
      <c r="G68" s="24" t="s">
        <v>334</v>
      </c>
      <c r="H68" s="107">
        <v>11240</v>
      </c>
      <c r="I68" s="33">
        <v>0.25280000000000002</v>
      </c>
      <c r="J68" s="35">
        <f t="shared" si="3"/>
        <v>44460</v>
      </c>
      <c r="K68" s="120">
        <v>1</v>
      </c>
      <c r="L68" s="49"/>
      <c r="M68" s="24" t="s">
        <v>335</v>
      </c>
      <c r="N68" s="25">
        <v>43166</v>
      </c>
      <c r="O68" s="152" t="s">
        <v>336</v>
      </c>
      <c r="P68" s="141" t="s">
        <v>468</v>
      </c>
      <c r="Q68" s="107">
        <v>26669.256343495999</v>
      </c>
      <c r="R68" s="33">
        <v>0.187</v>
      </c>
      <c r="S68" s="35">
        <f>ROUND(Q68/R68,-2)</f>
        <v>142600</v>
      </c>
      <c r="T68" s="113" t="s">
        <v>466</v>
      </c>
      <c r="U68"/>
      <c r="V68"/>
      <c r="W68"/>
      <c r="X68"/>
      <c r="Y68"/>
      <c r="Z68"/>
      <c r="AA68"/>
      <c r="AB68"/>
      <c r="AC68"/>
      <c r="AD68"/>
    </row>
    <row r="69" spans="1:30" s="12" customFormat="1" ht="15" customHeight="1" x14ac:dyDescent="0.25">
      <c r="A69" s="41">
        <v>100</v>
      </c>
      <c r="B69" s="41" t="s">
        <v>474</v>
      </c>
      <c r="C69" s="41">
        <v>0.5</v>
      </c>
      <c r="D69" s="41" t="s">
        <v>337</v>
      </c>
      <c r="E69" s="42">
        <v>43166</v>
      </c>
      <c r="F69" s="41" t="s">
        <v>338</v>
      </c>
      <c r="G69" s="41" t="s">
        <v>339</v>
      </c>
      <c r="H69" s="45">
        <v>6616</v>
      </c>
      <c r="I69" s="44">
        <v>0.40239999999999998</v>
      </c>
      <c r="J69" s="131">
        <f t="shared" si="3"/>
        <v>16440</v>
      </c>
      <c r="K69" s="144">
        <v>1</v>
      </c>
      <c r="L69" s="49"/>
      <c r="M69" s="41" t="s">
        <v>340</v>
      </c>
      <c r="N69" s="42">
        <v>43166</v>
      </c>
      <c r="O69" s="155" t="s">
        <v>330</v>
      </c>
      <c r="P69" s="41" t="s">
        <v>341</v>
      </c>
      <c r="Q69" s="45">
        <v>7443.168093181368</v>
      </c>
      <c r="R69" s="44">
        <v>0.29620000000000002</v>
      </c>
      <c r="S69" s="45">
        <f t="shared" ref="S69:S83" si="7">ROUND(Q69/R69,-1)</f>
        <v>25130</v>
      </c>
      <c r="T69" s="149"/>
      <c r="U69"/>
      <c r="V69"/>
      <c r="W69"/>
      <c r="X69"/>
      <c r="Y69"/>
      <c r="Z69"/>
      <c r="AA69"/>
      <c r="AB69"/>
      <c r="AC69"/>
      <c r="AD69"/>
    </row>
    <row r="70" spans="1:30" s="12" customFormat="1" ht="15" customHeight="1" x14ac:dyDescent="0.25">
      <c r="A70" s="50">
        <v>100</v>
      </c>
      <c r="B70" s="50" t="s">
        <v>475</v>
      </c>
      <c r="C70" s="50">
        <v>1</v>
      </c>
      <c r="D70" s="50" t="s">
        <v>342</v>
      </c>
      <c r="E70" s="51">
        <v>43166</v>
      </c>
      <c r="F70" s="50" t="s">
        <v>343</v>
      </c>
      <c r="G70" s="50" t="s">
        <v>344</v>
      </c>
      <c r="H70" s="53">
        <v>7169</v>
      </c>
      <c r="I70" s="54">
        <v>0.39860000000000001</v>
      </c>
      <c r="J70" s="53">
        <f t="shared" si="3"/>
        <v>17990</v>
      </c>
      <c r="K70" s="120"/>
      <c r="L70" s="49"/>
      <c r="M70" s="50" t="s">
        <v>345</v>
      </c>
      <c r="N70" s="51">
        <v>43166</v>
      </c>
      <c r="O70" s="156" t="s">
        <v>346</v>
      </c>
      <c r="P70" s="50" t="s">
        <v>347</v>
      </c>
      <c r="Q70" s="108">
        <v>15866.709545084479</v>
      </c>
      <c r="R70" s="103">
        <v>0.30609999999999998</v>
      </c>
      <c r="S70" s="108">
        <f t="shared" si="7"/>
        <v>51840</v>
      </c>
      <c r="T70" s="113">
        <v>1</v>
      </c>
      <c r="U70"/>
      <c r="V70"/>
      <c r="W70"/>
      <c r="X70"/>
      <c r="Y70"/>
      <c r="Z70"/>
      <c r="AA70"/>
      <c r="AB70"/>
      <c r="AC70"/>
      <c r="AD70"/>
    </row>
    <row r="71" spans="1:30" s="12" customFormat="1" ht="15" customHeight="1" x14ac:dyDescent="0.25">
      <c r="A71" s="24">
        <v>100</v>
      </c>
      <c r="B71" s="24" t="s">
        <v>475</v>
      </c>
      <c r="C71" s="24">
        <v>1</v>
      </c>
      <c r="D71" s="24" t="s">
        <v>348</v>
      </c>
      <c r="E71" s="25">
        <v>43166</v>
      </c>
      <c r="F71" s="24" t="s">
        <v>346</v>
      </c>
      <c r="G71" s="24" t="s">
        <v>349</v>
      </c>
      <c r="H71" s="35">
        <v>9167</v>
      </c>
      <c r="I71" s="33">
        <v>0.3901</v>
      </c>
      <c r="J71" s="35">
        <f t="shared" si="3"/>
        <v>23500</v>
      </c>
      <c r="K71" s="120"/>
      <c r="L71" s="49"/>
      <c r="M71" s="24" t="s">
        <v>350</v>
      </c>
      <c r="N71" s="25">
        <v>43166</v>
      </c>
      <c r="O71" s="152" t="s">
        <v>351</v>
      </c>
      <c r="P71" s="24" t="s">
        <v>352</v>
      </c>
      <c r="Q71" s="35">
        <v>5402.5845979435126</v>
      </c>
      <c r="R71" s="33">
        <v>0.1704</v>
      </c>
      <c r="S71" s="35">
        <f t="shared" si="7"/>
        <v>31710</v>
      </c>
      <c r="T71" s="113"/>
      <c r="U71"/>
      <c r="V71"/>
      <c r="W71"/>
      <c r="X71"/>
      <c r="Y71"/>
      <c r="Z71"/>
      <c r="AA71"/>
      <c r="AB71"/>
      <c r="AC71"/>
      <c r="AD71"/>
    </row>
    <row r="72" spans="1:30" s="12" customFormat="1" ht="15" customHeight="1" x14ac:dyDescent="0.25">
      <c r="A72" s="41">
        <v>100</v>
      </c>
      <c r="B72" s="41" t="s">
        <v>475</v>
      </c>
      <c r="C72" s="41">
        <v>1</v>
      </c>
      <c r="D72" s="41" t="s">
        <v>353</v>
      </c>
      <c r="E72" s="42">
        <v>43166</v>
      </c>
      <c r="F72" s="41" t="s">
        <v>354</v>
      </c>
      <c r="G72" s="41" t="s">
        <v>355</v>
      </c>
      <c r="H72" s="45">
        <v>8842</v>
      </c>
      <c r="I72" s="106">
        <v>0.23319999999999999</v>
      </c>
      <c r="J72" s="45">
        <f t="shared" si="3"/>
        <v>37920</v>
      </c>
      <c r="K72" s="144">
        <v>1</v>
      </c>
      <c r="L72" s="49"/>
      <c r="M72" s="41" t="s">
        <v>356</v>
      </c>
      <c r="N72" s="42">
        <v>43166</v>
      </c>
      <c r="O72" s="155" t="s">
        <v>357</v>
      </c>
      <c r="P72" s="41" t="s">
        <v>358</v>
      </c>
      <c r="Q72" s="45">
        <v>7931.7192946646956</v>
      </c>
      <c r="R72" s="44">
        <v>0.25800000000000001</v>
      </c>
      <c r="S72" s="45">
        <f t="shared" si="7"/>
        <v>30740</v>
      </c>
      <c r="T72" s="149"/>
      <c r="U72"/>
      <c r="V72"/>
      <c r="W72"/>
      <c r="X72"/>
      <c r="Y72"/>
      <c r="Z72"/>
      <c r="AA72"/>
      <c r="AB72"/>
      <c r="AC72"/>
      <c r="AD72"/>
    </row>
    <row r="73" spans="1:30" s="12" customFormat="1" ht="15" customHeight="1" x14ac:dyDescent="0.25">
      <c r="A73" s="50">
        <v>100</v>
      </c>
      <c r="B73" s="50" t="s">
        <v>476</v>
      </c>
      <c r="C73" s="50">
        <v>2</v>
      </c>
      <c r="D73" s="50" t="s">
        <v>359</v>
      </c>
      <c r="E73" s="51">
        <v>43166</v>
      </c>
      <c r="F73" s="50" t="s">
        <v>360</v>
      </c>
      <c r="G73" s="50" t="s">
        <v>361</v>
      </c>
      <c r="H73" s="53">
        <v>8212</v>
      </c>
      <c r="I73" s="54">
        <v>0.16500000000000001</v>
      </c>
      <c r="J73" s="108">
        <f t="shared" si="3"/>
        <v>49770</v>
      </c>
      <c r="K73" s="120">
        <v>1</v>
      </c>
      <c r="L73" s="49"/>
      <c r="M73" s="50" t="s">
        <v>362</v>
      </c>
      <c r="N73" s="51">
        <v>43166</v>
      </c>
      <c r="O73" s="156" t="s">
        <v>363</v>
      </c>
      <c r="P73" s="50" t="s">
        <v>364</v>
      </c>
      <c r="Q73" s="53">
        <v>8135.4773313898395</v>
      </c>
      <c r="R73" s="54">
        <v>0.35730000000000001</v>
      </c>
      <c r="S73" s="108">
        <f t="shared" si="7"/>
        <v>22770</v>
      </c>
      <c r="T73" s="113">
        <v>1</v>
      </c>
      <c r="U73"/>
      <c r="V73"/>
      <c r="W73"/>
      <c r="X73"/>
      <c r="Y73"/>
      <c r="Z73"/>
      <c r="AA73"/>
      <c r="AB73"/>
      <c r="AC73"/>
      <c r="AD73"/>
    </row>
    <row r="74" spans="1:30" s="12" customFormat="1" ht="15" customHeight="1" x14ac:dyDescent="0.25">
      <c r="A74" s="24">
        <v>100</v>
      </c>
      <c r="B74" s="24" t="s">
        <v>476</v>
      </c>
      <c r="C74" s="24">
        <v>2</v>
      </c>
      <c r="D74" s="24" t="s">
        <v>365</v>
      </c>
      <c r="E74" s="25">
        <v>43166</v>
      </c>
      <c r="F74" s="24" t="s">
        <v>366</v>
      </c>
      <c r="G74" s="24" t="s">
        <v>367</v>
      </c>
      <c r="H74" s="35">
        <v>4706</v>
      </c>
      <c r="I74" s="102">
        <v>0.49349999999999999</v>
      </c>
      <c r="J74" s="35">
        <f>ROUND(H74/I74,0)</f>
        <v>9536</v>
      </c>
      <c r="K74" s="120"/>
      <c r="L74" s="49"/>
      <c r="M74" s="24" t="s">
        <v>368</v>
      </c>
      <c r="N74" s="25">
        <v>43166</v>
      </c>
      <c r="O74" s="152" t="s">
        <v>363</v>
      </c>
      <c r="P74" s="24" t="s">
        <v>369</v>
      </c>
      <c r="Q74" s="35">
        <v>10819.994912428481</v>
      </c>
      <c r="R74" s="33">
        <v>0.1691</v>
      </c>
      <c r="S74" s="35">
        <f t="shared" si="7"/>
        <v>63990</v>
      </c>
      <c r="T74" s="113"/>
      <c r="U74"/>
      <c r="V74"/>
      <c r="W74"/>
      <c r="X74"/>
      <c r="Y74"/>
      <c r="Z74"/>
      <c r="AA74"/>
      <c r="AB74"/>
      <c r="AC74"/>
      <c r="AD74"/>
    </row>
    <row r="75" spans="1:30" s="12" customFormat="1" ht="15" customHeight="1" x14ac:dyDescent="0.25">
      <c r="A75" s="41">
        <v>100</v>
      </c>
      <c r="B75" s="41" t="s">
        <v>476</v>
      </c>
      <c r="C75" s="41">
        <v>2</v>
      </c>
      <c r="D75" s="41" t="s">
        <v>370</v>
      </c>
      <c r="E75" s="42">
        <v>43166</v>
      </c>
      <c r="F75" s="41" t="s">
        <v>366</v>
      </c>
      <c r="G75" s="41" t="s">
        <v>371</v>
      </c>
      <c r="H75" s="45">
        <v>4166</v>
      </c>
      <c r="I75" s="44">
        <v>0.39760000000000001</v>
      </c>
      <c r="J75" s="45">
        <f>ROUND(H75/I75,-1)</f>
        <v>10480</v>
      </c>
      <c r="K75" s="143"/>
      <c r="L75" s="49"/>
      <c r="M75" s="41" t="s">
        <v>372</v>
      </c>
      <c r="N75" s="42">
        <v>43166</v>
      </c>
      <c r="O75" s="155" t="s">
        <v>373</v>
      </c>
      <c r="P75" s="41" t="s">
        <v>374</v>
      </c>
      <c r="Q75" s="45">
        <v>15989.326369406719</v>
      </c>
      <c r="R75" s="44">
        <v>0.39100000000000001</v>
      </c>
      <c r="S75" s="45">
        <f t="shared" si="7"/>
        <v>40890</v>
      </c>
      <c r="T75" s="149"/>
      <c r="U75"/>
      <c r="V75"/>
      <c r="W75"/>
      <c r="X75"/>
      <c r="Y75"/>
      <c r="Z75"/>
      <c r="AA75"/>
      <c r="AB75"/>
      <c r="AC75"/>
      <c r="AD75"/>
    </row>
    <row r="76" spans="1:30" s="12" customFormat="1" ht="15" customHeight="1" x14ac:dyDescent="0.25">
      <c r="A76" s="50">
        <v>100</v>
      </c>
      <c r="B76" s="50" t="s">
        <v>477</v>
      </c>
      <c r="C76" s="50">
        <v>4</v>
      </c>
      <c r="D76" s="50" t="s">
        <v>375</v>
      </c>
      <c r="E76" s="51">
        <v>43166</v>
      </c>
      <c r="F76" s="50" t="s">
        <v>376</v>
      </c>
      <c r="G76" s="50" t="s">
        <v>377</v>
      </c>
      <c r="H76" s="53">
        <v>5601</v>
      </c>
      <c r="I76" s="54">
        <v>0.31809999999999999</v>
      </c>
      <c r="J76" s="53">
        <f>ROUND(H76/I76,-1)</f>
        <v>17610</v>
      </c>
      <c r="K76" s="120"/>
      <c r="L76" s="49"/>
      <c r="M76" s="50" t="s">
        <v>378</v>
      </c>
      <c r="N76" s="51">
        <v>43166</v>
      </c>
      <c r="O76" s="156" t="s">
        <v>379</v>
      </c>
      <c r="P76" s="50" t="s">
        <v>380</v>
      </c>
      <c r="Q76" s="53">
        <v>8992.4259896373605</v>
      </c>
      <c r="R76" s="54">
        <v>0.31469999999999998</v>
      </c>
      <c r="S76" s="53">
        <f t="shared" si="7"/>
        <v>28570</v>
      </c>
      <c r="T76" s="113"/>
      <c r="U76"/>
      <c r="V76"/>
      <c r="W76"/>
      <c r="X76"/>
      <c r="Y76"/>
      <c r="Z76"/>
      <c r="AA76"/>
      <c r="AB76"/>
      <c r="AC76"/>
      <c r="AD76"/>
    </row>
    <row r="77" spans="1:30" s="12" customFormat="1" ht="15" customHeight="1" x14ac:dyDescent="0.25">
      <c r="A77" s="24">
        <v>100</v>
      </c>
      <c r="B77" s="24" t="s">
        <v>477</v>
      </c>
      <c r="C77" s="24">
        <v>4</v>
      </c>
      <c r="D77" s="24" t="s">
        <v>381</v>
      </c>
      <c r="E77" s="25">
        <v>43166</v>
      </c>
      <c r="F77" s="24" t="s">
        <v>382</v>
      </c>
      <c r="G77" s="24" t="s">
        <v>383</v>
      </c>
      <c r="H77" s="107">
        <v>1850</v>
      </c>
      <c r="I77" s="33">
        <v>0.23419999999999999</v>
      </c>
      <c r="J77" s="35">
        <f>ROUND(H77/I77,0)</f>
        <v>7899</v>
      </c>
      <c r="K77" s="120">
        <v>1</v>
      </c>
      <c r="L77" s="49"/>
      <c r="M77" s="24" t="s">
        <v>384</v>
      </c>
      <c r="N77" s="25">
        <v>43166</v>
      </c>
      <c r="O77" s="152" t="s">
        <v>385</v>
      </c>
      <c r="P77" s="24" t="s">
        <v>386</v>
      </c>
      <c r="Q77" s="35">
        <v>9183.421559824561</v>
      </c>
      <c r="R77" s="33">
        <v>0.25009999999999999</v>
      </c>
      <c r="S77" s="35">
        <f t="shared" si="7"/>
        <v>36720</v>
      </c>
      <c r="T77" s="113"/>
      <c r="U77"/>
      <c r="V77"/>
      <c r="W77"/>
      <c r="X77"/>
      <c r="Y77"/>
      <c r="Z77"/>
      <c r="AA77"/>
      <c r="AB77"/>
      <c r="AC77"/>
      <c r="AD77"/>
    </row>
    <row r="78" spans="1:30" s="12" customFormat="1" ht="15" customHeight="1" x14ac:dyDescent="0.25">
      <c r="A78" s="41">
        <v>100</v>
      </c>
      <c r="B78" s="41" t="s">
        <v>477</v>
      </c>
      <c r="C78" s="41">
        <v>4</v>
      </c>
      <c r="D78" s="41" t="s">
        <v>387</v>
      </c>
      <c r="E78" s="42">
        <v>43166</v>
      </c>
      <c r="F78" s="41" t="s">
        <v>376</v>
      </c>
      <c r="G78" s="41" t="s">
        <v>388</v>
      </c>
      <c r="H78" s="45">
        <v>4674</v>
      </c>
      <c r="I78" s="44">
        <v>0.39629999999999999</v>
      </c>
      <c r="J78" s="45">
        <f>ROUND(H78/I78,-1)</f>
        <v>11790</v>
      </c>
      <c r="K78" s="143"/>
      <c r="L78" s="49"/>
      <c r="M78" s="41" t="s">
        <v>389</v>
      </c>
      <c r="N78" s="42">
        <v>43166</v>
      </c>
      <c r="O78" s="155" t="s">
        <v>390</v>
      </c>
      <c r="P78" s="41" t="s">
        <v>391</v>
      </c>
      <c r="Q78" s="45">
        <v>10434.813250076479</v>
      </c>
      <c r="R78" s="44">
        <v>0.29409999999999997</v>
      </c>
      <c r="S78" s="45">
        <f t="shared" si="7"/>
        <v>35480</v>
      </c>
      <c r="T78" s="149"/>
      <c r="U78"/>
      <c r="V78"/>
      <c r="W78"/>
      <c r="X78"/>
      <c r="Y78"/>
      <c r="Z78"/>
      <c r="AA78"/>
      <c r="AB78"/>
      <c r="AC78"/>
      <c r="AD78"/>
    </row>
    <row r="79" spans="1:30" s="12" customFormat="1" ht="15" customHeight="1" x14ac:dyDescent="0.25">
      <c r="A79" s="50">
        <v>100</v>
      </c>
      <c r="B79" s="50" t="s">
        <v>478</v>
      </c>
      <c r="C79" s="50">
        <v>8</v>
      </c>
      <c r="D79" s="50" t="s">
        <v>392</v>
      </c>
      <c r="E79" s="51">
        <v>43166</v>
      </c>
      <c r="F79" s="50" t="s">
        <v>393</v>
      </c>
      <c r="G79" s="50" t="s">
        <v>394</v>
      </c>
      <c r="H79" s="53">
        <v>1164</v>
      </c>
      <c r="I79" s="54">
        <v>0.33989999999999998</v>
      </c>
      <c r="J79" s="108">
        <f>ROUND(H79/I79,0)</f>
        <v>3425</v>
      </c>
      <c r="K79" s="120">
        <v>1</v>
      </c>
      <c r="L79" s="49"/>
      <c r="M79" s="50" t="s">
        <v>395</v>
      </c>
      <c r="N79" s="51">
        <v>43166</v>
      </c>
      <c r="O79" s="156" t="s">
        <v>396</v>
      </c>
      <c r="P79" s="50" t="s">
        <v>397</v>
      </c>
      <c r="Q79" s="108">
        <v>2060.2343173827198</v>
      </c>
      <c r="R79" s="54">
        <v>0.12609999999999999</v>
      </c>
      <c r="S79" s="53">
        <f t="shared" si="7"/>
        <v>16340</v>
      </c>
      <c r="T79" s="113">
        <v>1</v>
      </c>
      <c r="U79"/>
      <c r="V79"/>
      <c r="W79"/>
      <c r="X79"/>
      <c r="Y79"/>
      <c r="Z79"/>
      <c r="AA79"/>
      <c r="AB79"/>
      <c r="AC79"/>
      <c r="AD79"/>
    </row>
    <row r="80" spans="1:30" s="12" customFormat="1" ht="15" customHeight="1" x14ac:dyDescent="0.25">
      <c r="A80" s="24">
        <v>100</v>
      </c>
      <c r="B80" s="24" t="s">
        <v>478</v>
      </c>
      <c r="C80" s="24">
        <v>8</v>
      </c>
      <c r="D80" s="24" t="s">
        <v>398</v>
      </c>
      <c r="E80" s="25">
        <v>43166</v>
      </c>
      <c r="F80" s="24" t="s">
        <v>399</v>
      </c>
      <c r="G80" s="24" t="s">
        <v>400</v>
      </c>
      <c r="H80" s="35">
        <v>1894</v>
      </c>
      <c r="I80" s="33">
        <v>0.16189999999999999</v>
      </c>
      <c r="J80" s="35">
        <f>ROUND(H80/I80,-1)</f>
        <v>11700</v>
      </c>
      <c r="K80" s="120"/>
      <c r="L80" s="49"/>
      <c r="M80" s="24" t="s">
        <v>401</v>
      </c>
      <c r="N80" s="25">
        <v>43166</v>
      </c>
      <c r="O80" s="152" t="s">
        <v>402</v>
      </c>
      <c r="P80" s="24" t="s">
        <v>403</v>
      </c>
      <c r="Q80" s="107">
        <v>4370.6122109694797</v>
      </c>
      <c r="R80" s="33">
        <v>0.21240000000000001</v>
      </c>
      <c r="S80" s="35">
        <f t="shared" si="7"/>
        <v>20580</v>
      </c>
      <c r="T80" s="113">
        <v>1</v>
      </c>
      <c r="U80"/>
      <c r="V80"/>
      <c r="W80"/>
      <c r="X80"/>
      <c r="Y80"/>
      <c r="Z80"/>
      <c r="AA80"/>
      <c r="AB80"/>
      <c r="AC80"/>
      <c r="AD80"/>
    </row>
    <row r="81" spans="1:30" s="12" customFormat="1" ht="15" customHeight="1" x14ac:dyDescent="0.25">
      <c r="A81" s="41">
        <v>100</v>
      </c>
      <c r="B81" s="41" t="s">
        <v>478</v>
      </c>
      <c r="C81" s="41">
        <v>8</v>
      </c>
      <c r="D81" s="41" t="s">
        <v>404</v>
      </c>
      <c r="E81" s="42">
        <v>43166</v>
      </c>
      <c r="F81" s="41" t="s">
        <v>393</v>
      </c>
      <c r="G81" s="41" t="s">
        <v>405</v>
      </c>
      <c r="H81" s="45">
        <v>3496</v>
      </c>
      <c r="I81" s="44">
        <v>0.3175</v>
      </c>
      <c r="J81" s="45">
        <f>ROUND(H81/I81,-1)</f>
        <v>11010</v>
      </c>
      <c r="K81" s="143"/>
      <c r="L81" s="49"/>
      <c r="M81" s="41" t="s">
        <v>406</v>
      </c>
      <c r="N81" s="42">
        <v>43166</v>
      </c>
      <c r="O81" s="155" t="s">
        <v>407</v>
      </c>
      <c r="P81" s="41" t="s">
        <v>408</v>
      </c>
      <c r="Q81" s="131">
        <v>10845.54118884028</v>
      </c>
      <c r="R81" s="44">
        <v>0.3508</v>
      </c>
      <c r="S81" s="45">
        <f t="shared" si="7"/>
        <v>30920</v>
      </c>
      <c r="T81" s="149">
        <v>1</v>
      </c>
      <c r="U81"/>
      <c r="V81"/>
      <c r="W81"/>
      <c r="X81"/>
      <c r="Y81"/>
      <c r="Z81"/>
      <c r="AA81"/>
      <c r="AB81"/>
      <c r="AC81"/>
      <c r="AD81"/>
    </row>
    <row r="82" spans="1:30" s="12" customFormat="1" ht="15" customHeight="1" x14ac:dyDescent="0.25">
      <c r="A82" s="50">
        <v>100</v>
      </c>
      <c r="B82" s="50" t="s">
        <v>479</v>
      </c>
      <c r="C82" s="50">
        <v>12</v>
      </c>
      <c r="D82" s="50" t="s">
        <v>409</v>
      </c>
      <c r="E82" s="51">
        <v>43167</v>
      </c>
      <c r="F82" s="50" t="s">
        <v>410</v>
      </c>
      <c r="G82" s="50" t="s">
        <v>411</v>
      </c>
      <c r="H82" s="53">
        <v>1631</v>
      </c>
      <c r="I82" s="54">
        <v>0.20469999999999999</v>
      </c>
      <c r="J82" s="53">
        <f>ROUND(H82/I82,0)</f>
        <v>7968</v>
      </c>
      <c r="K82" s="120"/>
      <c r="L82" s="49"/>
      <c r="M82" s="50" t="s">
        <v>412</v>
      </c>
      <c r="N82" s="51">
        <v>43167</v>
      </c>
      <c r="O82" s="156" t="s">
        <v>410</v>
      </c>
      <c r="P82" s="50" t="s">
        <v>413</v>
      </c>
      <c r="Q82" s="53">
        <v>3281.7191134710201</v>
      </c>
      <c r="R82" s="54">
        <v>0.2306</v>
      </c>
      <c r="S82" s="53">
        <f t="shared" si="7"/>
        <v>14230</v>
      </c>
      <c r="T82" s="113"/>
      <c r="U82"/>
      <c r="V82"/>
      <c r="W82"/>
      <c r="X82"/>
      <c r="Y82"/>
      <c r="Z82"/>
      <c r="AA82"/>
      <c r="AB82"/>
      <c r="AC82"/>
      <c r="AD82"/>
    </row>
    <row r="83" spans="1:30" s="12" customFormat="1" ht="15" customHeight="1" x14ac:dyDescent="0.25">
      <c r="A83" s="24">
        <v>100</v>
      </c>
      <c r="B83" s="24" t="s">
        <v>479</v>
      </c>
      <c r="C83" s="24">
        <v>12</v>
      </c>
      <c r="D83" s="24" t="s">
        <v>414</v>
      </c>
      <c r="E83" s="25">
        <v>43167</v>
      </c>
      <c r="F83" s="24" t="s">
        <v>415</v>
      </c>
      <c r="G83" s="24" t="s">
        <v>416</v>
      </c>
      <c r="H83" s="35">
        <v>1080</v>
      </c>
      <c r="I83" s="33">
        <v>0.30769999999999997</v>
      </c>
      <c r="J83" s="107">
        <f>ROUND(H83/I83,0)</f>
        <v>3510</v>
      </c>
      <c r="K83" s="120">
        <v>1</v>
      </c>
      <c r="L83" s="49"/>
      <c r="M83" s="24" t="s">
        <v>417</v>
      </c>
      <c r="N83" s="25">
        <v>43167</v>
      </c>
      <c r="O83" s="152" t="s">
        <v>418</v>
      </c>
      <c r="P83" s="24" t="s">
        <v>419</v>
      </c>
      <c r="Q83" s="35">
        <v>4607.5174061234602</v>
      </c>
      <c r="R83" s="33">
        <v>0.31819999999999998</v>
      </c>
      <c r="S83" s="35">
        <f t="shared" si="7"/>
        <v>14480</v>
      </c>
      <c r="T83" s="113"/>
      <c r="U83"/>
      <c r="V83"/>
      <c r="W83"/>
      <c r="X83"/>
      <c r="Y83"/>
      <c r="Z83"/>
      <c r="AA83"/>
      <c r="AB83"/>
      <c r="AC83"/>
      <c r="AD83"/>
    </row>
    <row r="84" spans="1:30" s="12" customFormat="1" ht="15" customHeight="1" x14ac:dyDescent="0.25">
      <c r="A84" s="41">
        <v>100</v>
      </c>
      <c r="B84" s="41" t="s">
        <v>479</v>
      </c>
      <c r="C84" s="41">
        <v>12</v>
      </c>
      <c r="D84" s="41" t="s">
        <v>420</v>
      </c>
      <c r="E84" s="42">
        <v>43167</v>
      </c>
      <c r="F84" s="41" t="s">
        <v>421</v>
      </c>
      <c r="G84" s="41" t="s">
        <v>422</v>
      </c>
      <c r="H84" s="45">
        <v>1229</v>
      </c>
      <c r="I84" s="44">
        <v>0.18709999999999999</v>
      </c>
      <c r="J84" s="45">
        <f>ROUND(H84/I84,0)</f>
        <v>6569</v>
      </c>
      <c r="K84" s="142"/>
      <c r="L84" s="49"/>
      <c r="M84" s="41" t="s">
        <v>423</v>
      </c>
      <c r="N84" s="42">
        <v>43167</v>
      </c>
      <c r="O84" s="155" t="s">
        <v>424</v>
      </c>
      <c r="P84" s="41" t="s">
        <v>425</v>
      </c>
      <c r="Q84" s="131">
        <v>1735.9600407888458</v>
      </c>
      <c r="R84" s="106">
        <v>0.19420000000000001</v>
      </c>
      <c r="S84" s="131">
        <f t="shared" ref="S84:S87" si="8">ROUND(Q84/R84,0)</f>
        <v>8939</v>
      </c>
      <c r="T84" s="149">
        <v>1</v>
      </c>
      <c r="U84"/>
      <c r="V84"/>
      <c r="W84"/>
      <c r="X84"/>
      <c r="Y84"/>
      <c r="Z84"/>
      <c r="AA84"/>
      <c r="AB84"/>
      <c r="AC84"/>
      <c r="AD84"/>
    </row>
    <row r="85" spans="1:30" s="12" customFormat="1" ht="15" customHeight="1" x14ac:dyDescent="0.25">
      <c r="A85" s="50">
        <v>100</v>
      </c>
      <c r="B85" s="50" t="s">
        <v>480</v>
      </c>
      <c r="C85" s="50">
        <v>24</v>
      </c>
      <c r="D85" s="50" t="s">
        <v>426</v>
      </c>
      <c r="E85" s="51">
        <v>43167</v>
      </c>
      <c r="F85" s="50" t="s">
        <v>427</v>
      </c>
      <c r="G85" s="50" t="s">
        <v>428</v>
      </c>
      <c r="H85" s="72">
        <v>464</v>
      </c>
      <c r="I85" s="54">
        <v>0.39489999999999997</v>
      </c>
      <c r="J85" s="34">
        <f>ROUND(H85/I85,0)</f>
        <v>1175</v>
      </c>
      <c r="K85" s="125"/>
      <c r="L85" s="49"/>
      <c r="M85" s="50" t="s">
        <v>429</v>
      </c>
      <c r="N85" s="51">
        <v>43167</v>
      </c>
      <c r="O85" s="156" t="s">
        <v>263</v>
      </c>
      <c r="P85" s="50" t="s">
        <v>430</v>
      </c>
      <c r="Q85" s="72">
        <v>490.07469642444198</v>
      </c>
      <c r="R85" s="54">
        <v>0.2009</v>
      </c>
      <c r="S85" s="86">
        <f t="shared" si="8"/>
        <v>2439</v>
      </c>
      <c r="T85" s="114"/>
      <c r="U85"/>
      <c r="V85"/>
      <c r="W85"/>
      <c r="X85"/>
      <c r="Y85"/>
      <c r="Z85"/>
      <c r="AA85"/>
      <c r="AB85"/>
      <c r="AC85"/>
      <c r="AD85"/>
    </row>
    <row r="86" spans="1:30" s="12" customFormat="1" ht="15" customHeight="1" x14ac:dyDescent="0.25">
      <c r="A86" s="24">
        <v>100</v>
      </c>
      <c r="B86" s="24" t="s">
        <v>480</v>
      </c>
      <c r="C86" s="24">
        <v>24</v>
      </c>
      <c r="D86" s="24" t="s">
        <v>431</v>
      </c>
      <c r="E86" s="25">
        <v>43167</v>
      </c>
      <c r="F86" s="24" t="s">
        <v>432</v>
      </c>
      <c r="G86" s="24" t="s">
        <v>433</v>
      </c>
      <c r="H86" s="32">
        <v>162.1</v>
      </c>
      <c r="I86" s="33">
        <v>0.43059999999999998</v>
      </c>
      <c r="J86" s="32">
        <f>ROUND(H86/I86,1)</f>
        <v>376.5</v>
      </c>
      <c r="K86" s="125"/>
      <c r="L86" s="49"/>
      <c r="M86" s="24" t="s">
        <v>434</v>
      </c>
      <c r="N86" s="25">
        <v>43167</v>
      </c>
      <c r="O86" s="152" t="s">
        <v>269</v>
      </c>
      <c r="P86" s="24" t="s">
        <v>435</v>
      </c>
      <c r="Q86" s="32">
        <v>428.96399105047402</v>
      </c>
      <c r="R86" s="33">
        <v>0.26879999999999998</v>
      </c>
      <c r="S86" s="34">
        <f t="shared" si="8"/>
        <v>1596</v>
      </c>
      <c r="T86" s="114"/>
      <c r="U86"/>
      <c r="V86"/>
      <c r="W86"/>
      <c r="X86"/>
      <c r="Y86"/>
      <c r="Z86"/>
      <c r="AA86"/>
      <c r="AB86"/>
      <c r="AC86"/>
      <c r="AD86"/>
    </row>
    <row r="87" spans="1:30" s="12" customFormat="1" ht="15" customHeight="1" x14ac:dyDescent="0.25">
      <c r="A87" s="41">
        <v>100</v>
      </c>
      <c r="B87" s="41" t="s">
        <v>480</v>
      </c>
      <c r="C87" s="41">
        <v>24</v>
      </c>
      <c r="D87" s="41" t="s">
        <v>436</v>
      </c>
      <c r="E87" s="42">
        <v>43167</v>
      </c>
      <c r="F87" s="41" t="s">
        <v>427</v>
      </c>
      <c r="G87" s="41" t="s">
        <v>437</v>
      </c>
      <c r="H87" s="43">
        <v>820.5</v>
      </c>
      <c r="I87" s="44">
        <v>0.4924</v>
      </c>
      <c r="J87" s="45">
        <f>ROUND(H87/I87,0)</f>
        <v>1666</v>
      </c>
      <c r="K87" s="143"/>
      <c r="L87" s="49"/>
      <c r="M87" s="41" t="s">
        <v>438</v>
      </c>
      <c r="N87" s="42">
        <v>43167</v>
      </c>
      <c r="O87" s="155" t="s">
        <v>439</v>
      </c>
      <c r="P87" s="41" t="s">
        <v>440</v>
      </c>
      <c r="Q87" s="75">
        <v>436.13633037858796</v>
      </c>
      <c r="R87" s="44">
        <v>0.14560000000000001</v>
      </c>
      <c r="S87" s="77">
        <f t="shared" si="8"/>
        <v>2995</v>
      </c>
      <c r="T87" s="149"/>
      <c r="U87"/>
      <c r="V87"/>
      <c r="W87"/>
      <c r="X87"/>
      <c r="Y87"/>
      <c r="Z87"/>
      <c r="AA87"/>
      <c r="AB87"/>
      <c r="AC87"/>
      <c r="AD87"/>
    </row>
    <row r="88" spans="1:30" s="12" customFormat="1" ht="15" customHeight="1" x14ac:dyDescent="0.25">
      <c r="A88" s="50">
        <v>100</v>
      </c>
      <c r="B88" s="50" t="s">
        <v>481</v>
      </c>
      <c r="C88" s="50">
        <v>48</v>
      </c>
      <c r="D88" s="50" t="s">
        <v>441</v>
      </c>
      <c r="E88" s="51">
        <v>43167</v>
      </c>
      <c r="F88" s="50" t="s">
        <v>432</v>
      </c>
      <c r="G88" s="50" t="s">
        <v>442</v>
      </c>
      <c r="H88" s="87">
        <v>89.02</v>
      </c>
      <c r="I88" s="54">
        <v>0.17780000000000001</v>
      </c>
      <c r="J88" s="72">
        <f>ROUND(H88/I88,1)</f>
        <v>500.7</v>
      </c>
      <c r="K88" s="125"/>
      <c r="L88" s="49"/>
      <c r="M88" s="50" t="s">
        <v>443</v>
      </c>
      <c r="N88" s="51">
        <v>43167</v>
      </c>
      <c r="O88" s="156" t="s">
        <v>444</v>
      </c>
      <c r="P88" s="50" t="s">
        <v>445</v>
      </c>
      <c r="Q88" s="72">
        <v>148.17828930305981</v>
      </c>
      <c r="R88" s="54">
        <v>0.16850000000000001</v>
      </c>
      <c r="S88" s="72">
        <f>ROUND(Q88/R88,1)</f>
        <v>879.4</v>
      </c>
      <c r="T88" s="115"/>
      <c r="U88"/>
      <c r="V88"/>
      <c r="W88"/>
      <c r="X88"/>
      <c r="Y88"/>
      <c r="Z88"/>
      <c r="AA88"/>
      <c r="AB88"/>
      <c r="AC88"/>
      <c r="AD88"/>
    </row>
    <row r="89" spans="1:30" s="12" customFormat="1" ht="15" customHeight="1" x14ac:dyDescent="0.25">
      <c r="A89" s="24">
        <v>100</v>
      </c>
      <c r="B89" s="24" t="s">
        <v>481</v>
      </c>
      <c r="C89" s="24">
        <v>48</v>
      </c>
      <c r="D89" s="24" t="s">
        <v>446</v>
      </c>
      <c r="E89" s="25">
        <v>43167</v>
      </c>
      <c r="F89" s="24" t="s">
        <v>447</v>
      </c>
      <c r="G89" s="24" t="s">
        <v>448</v>
      </c>
      <c r="H89" s="80">
        <v>95.6</v>
      </c>
      <c r="I89" s="33">
        <v>0.35060000000000002</v>
      </c>
      <c r="J89" s="32">
        <f>ROUND(H89/I89,1)</f>
        <v>272.7</v>
      </c>
      <c r="K89" s="125"/>
      <c r="L89" s="49"/>
      <c r="M89" s="24" t="s">
        <v>449</v>
      </c>
      <c r="N89" s="25">
        <v>43167</v>
      </c>
      <c r="O89" s="152" t="s">
        <v>444</v>
      </c>
      <c r="P89" s="24" t="s">
        <v>450</v>
      </c>
      <c r="Q89" s="32">
        <v>267.576979347688</v>
      </c>
      <c r="R89" s="33">
        <v>0.20519999999999999</v>
      </c>
      <c r="S89" s="34">
        <f t="shared" ref="S89" si="9">ROUND(Q89/R89,0)</f>
        <v>1304</v>
      </c>
      <c r="T89" s="114"/>
      <c r="U89"/>
      <c r="V89"/>
      <c r="W89"/>
      <c r="X89"/>
      <c r="Y89"/>
      <c r="Z89"/>
      <c r="AA89"/>
      <c r="AB89"/>
      <c r="AC89"/>
      <c r="AD89"/>
    </row>
    <row r="90" spans="1:30" s="12" customFormat="1" ht="15" customHeight="1" x14ac:dyDescent="0.25">
      <c r="A90" s="36">
        <v>100</v>
      </c>
      <c r="B90" s="36" t="s">
        <v>481</v>
      </c>
      <c r="C90" s="36">
        <v>48</v>
      </c>
      <c r="D90" s="36" t="s">
        <v>451</v>
      </c>
      <c r="E90" s="37">
        <v>43167</v>
      </c>
      <c r="F90" s="36" t="s">
        <v>447</v>
      </c>
      <c r="G90" s="36" t="s">
        <v>452</v>
      </c>
      <c r="H90" s="138">
        <v>200</v>
      </c>
      <c r="I90" s="39">
        <v>0.24959999999999999</v>
      </c>
      <c r="J90" s="83">
        <f>ROUND(H90/I90,1)</f>
        <v>801.3</v>
      </c>
      <c r="K90" s="110">
        <v>1</v>
      </c>
      <c r="L90" s="49"/>
      <c r="M90" s="36" t="s">
        <v>453</v>
      </c>
      <c r="N90" s="37">
        <v>43167</v>
      </c>
      <c r="O90" s="153" t="s">
        <v>439</v>
      </c>
      <c r="P90" s="36" t="s">
        <v>454</v>
      </c>
      <c r="Q90" s="83">
        <v>212.77046936141801</v>
      </c>
      <c r="R90" s="39">
        <v>0.2114</v>
      </c>
      <c r="S90" s="83">
        <f>ROUND(Q90/R90,1)</f>
        <v>1006.5</v>
      </c>
      <c r="T90" s="116"/>
      <c r="U90"/>
      <c r="V90"/>
      <c r="W90"/>
      <c r="X90"/>
      <c r="Y90"/>
      <c r="Z90"/>
      <c r="AA90"/>
      <c r="AB90"/>
      <c r="AC90"/>
      <c r="AD90"/>
    </row>
    <row r="91" spans="1:30" s="12" customFormat="1" ht="8.25" customHeight="1" x14ac:dyDescent="0.25">
      <c r="A91" s="24"/>
      <c r="B91" s="24"/>
      <c r="C91" s="24"/>
      <c r="D91" s="25"/>
      <c r="E91" s="24"/>
      <c r="F91" s="24"/>
      <c r="G91" s="88"/>
      <c r="H91" s="89"/>
      <c r="I91" s="88"/>
      <c r="J91" s="126"/>
      <c r="K91" s="90"/>
      <c r="L91" s="24"/>
      <c r="M91" s="25"/>
      <c r="N91" s="56"/>
      <c r="O91" s="24"/>
      <c r="P91" s="88"/>
      <c r="Q91" s="89"/>
      <c r="R91" s="88"/>
      <c r="S91" s="88"/>
      <c r="T91"/>
      <c r="V91"/>
      <c r="W91"/>
      <c r="X91"/>
      <c r="Y91"/>
      <c r="Z91"/>
      <c r="AA91"/>
      <c r="AB91"/>
      <c r="AC91"/>
    </row>
    <row r="92" spans="1:30" ht="17.25" customHeight="1" x14ac:dyDescent="0.25">
      <c r="A92" s="11" t="s">
        <v>455</v>
      </c>
      <c r="B92" s="91"/>
      <c r="C92" s="24"/>
      <c r="D92" s="24"/>
      <c r="E92" s="92"/>
      <c r="F92" s="56"/>
      <c r="G92" s="93"/>
      <c r="H92" s="93"/>
      <c r="I92" s="94"/>
      <c r="J92" s="127"/>
    </row>
    <row r="93" spans="1:30" ht="17.25" customHeight="1" x14ac:dyDescent="0.25">
      <c r="A93" s="95" t="s">
        <v>456</v>
      </c>
      <c r="B93" s="91"/>
      <c r="C93" s="24"/>
      <c r="D93" s="24"/>
      <c r="E93" s="92"/>
      <c r="F93" s="56"/>
      <c r="G93" s="93"/>
      <c r="H93" s="93"/>
      <c r="I93" s="94"/>
      <c r="J93" s="127"/>
    </row>
    <row r="94" spans="1:30" ht="17.25" customHeight="1" x14ac:dyDescent="0.25">
      <c r="A94" s="95" t="s">
        <v>465</v>
      </c>
      <c r="B94" s="91"/>
      <c r="C94" s="24"/>
      <c r="D94" s="24"/>
      <c r="E94" s="92"/>
      <c r="F94" s="56"/>
      <c r="G94" s="93"/>
      <c r="H94" s="93"/>
      <c r="I94" s="94"/>
      <c r="J94" s="127"/>
    </row>
    <row r="95" spans="1:30" ht="17.25" customHeight="1" x14ac:dyDescent="0.25">
      <c r="A95" s="109" t="s">
        <v>463</v>
      </c>
      <c r="B95" s="91"/>
      <c r="C95" s="24"/>
      <c r="D95" s="24"/>
      <c r="E95" s="92"/>
      <c r="F95" s="56"/>
      <c r="G95" s="93"/>
      <c r="H95" s="93"/>
      <c r="I95" s="94"/>
      <c r="J95" s="127"/>
    </row>
    <row r="96" spans="1:30" ht="14.25" customHeight="1" x14ac:dyDescent="0.25">
      <c r="A96" s="109" t="s">
        <v>467</v>
      </c>
      <c r="B96" s="96"/>
      <c r="C96" s="96"/>
      <c r="D96" s="96"/>
      <c r="E96" s="96"/>
      <c r="F96" s="96"/>
      <c r="G96" s="93"/>
      <c r="H96" s="93"/>
      <c r="I96" s="94"/>
      <c r="J96" s="127"/>
    </row>
    <row r="97" spans="1:6" x14ac:dyDescent="0.25">
      <c r="F97" s="97"/>
    </row>
    <row r="98" spans="1:6" x14ac:dyDescent="0.25">
      <c r="B98" s="10" t="s">
        <v>458</v>
      </c>
      <c r="C98" s="12" t="s">
        <v>482</v>
      </c>
      <c r="D98" s="12"/>
      <c r="E98" s="12"/>
    </row>
    <row r="99" spans="1:6" x14ac:dyDescent="0.25">
      <c r="B99" s="98" t="s">
        <v>462</v>
      </c>
      <c r="C99" s="100">
        <v>43682</v>
      </c>
      <c r="D99" s="100"/>
    </row>
    <row r="100" spans="1:6" x14ac:dyDescent="0.25">
      <c r="A100" s="99"/>
      <c r="B100" s="10" t="s">
        <v>459</v>
      </c>
      <c r="C100" s="11" t="s">
        <v>460</v>
      </c>
      <c r="D100" s="101"/>
    </row>
    <row r="102" spans="1:6" x14ac:dyDescent="0.25">
      <c r="A102" s="99"/>
      <c r="B102" s="10" t="s">
        <v>457</v>
      </c>
      <c r="C102" s="9" t="s">
        <v>485</v>
      </c>
      <c r="D102" s="11"/>
    </row>
    <row r="103" spans="1:6" x14ac:dyDescent="0.25">
      <c r="B103" s="98" t="s">
        <v>462</v>
      </c>
      <c r="C103" s="157">
        <v>43684</v>
      </c>
      <c r="D103" s="11"/>
    </row>
    <row r="104" spans="1:6" x14ac:dyDescent="0.25">
      <c r="B104" s="104" t="s">
        <v>484</v>
      </c>
      <c r="C104" s="105" t="s">
        <v>483</v>
      </c>
    </row>
  </sheetData>
  <pageMargins left="0.25" right="0.25" top="0.75" bottom="0.75" header="0.3" footer="0.3"/>
  <pageSetup scale="53" fitToHeight="0" orientation="landscape" r:id="rId1"/>
  <headerFooter>
    <oddFooter>&amp;LCHEM13751 &amp;A&amp;RPage &amp;P of &amp;N</oddFooter>
  </headerFooter>
  <ignoredErrors>
    <ignoredError sqref="O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 Mammary</vt:lpstr>
      <vt:lpstr>'Rat Mammary'!Print_Area</vt:lpstr>
      <vt:lpstr>'Rat Mammary'!Print_Titles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2020-11-17T17:54:55Z</dcterms:modified>
</cp:coreProperties>
</file>