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P:\NTP\CONTRACT_0214424\DELIVERABLES\CEBS2\Alpha pinene\"/>
    </mc:Choice>
  </mc:AlternateContent>
  <xr:revisionPtr revIDLastSave="0" documentId="8_{2D4E8E8B-284F-4E3F-B4A8-2AB22956E5DA}" xr6:coauthVersionLast="44" xr6:coauthVersionMax="44" xr10:uidLastSave="{00000000-0000-0000-0000-000000000000}"/>
  <bookViews>
    <workbookView xWindow="3510" yWindow="2370" windowWidth="18090" windowHeight="13830" xr2:uid="{00000000-000D-0000-FFFF-FFFF00000000}"/>
  </bookViews>
  <sheets>
    <sheet name="Rat Blood" sheetId="14" r:id="rId1"/>
    <sheet name="Rat Mammary" sheetId="13" r:id="rId2"/>
    <sheet name="Mouse Blood" sheetId="15" r:id="rId3"/>
    <sheet name="Mouse Mammary" sheetId="16" r:id="rId4"/>
  </sheets>
  <definedNames>
    <definedName name="_xlnm.Print_Area" localSheetId="2">'Mouse Blood'!$A$1:$L$103</definedName>
    <definedName name="_xlnm.Print_Area" localSheetId="3">'Mouse Mammary'!$A$1:$P$104</definedName>
    <definedName name="_xlnm.Print_Area" localSheetId="0">'Rat Blood'!$A$1:$L$102</definedName>
    <definedName name="_xlnm.Print_Area" localSheetId="1">'Rat Mammary'!$A$1:$P$100</definedName>
    <definedName name="_xlnm.Print_Titles" localSheetId="2">'Mouse Blood'!$11:$12</definedName>
    <definedName name="_xlnm.Print_Titles" localSheetId="3">'Mouse Mammary'!$11:$12</definedName>
    <definedName name="_xlnm.Print_Titles" localSheetId="0">'Rat Blood'!$11:$12</definedName>
    <definedName name="_xlnm.Print_Titles" localSheetId="1">'Rat Mammary'!$11:$12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13" l="1"/>
  <c r="H40" i="13"/>
  <c r="O93" i="16" l="1"/>
  <c r="H93" i="16"/>
  <c r="O92" i="16"/>
  <c r="H92" i="16"/>
  <c r="H91" i="16"/>
  <c r="O90" i="16"/>
  <c r="H90" i="16"/>
  <c r="O89" i="16"/>
  <c r="H89" i="16"/>
  <c r="O88" i="16"/>
  <c r="H88" i="16"/>
  <c r="O87" i="16"/>
  <c r="H87" i="16"/>
  <c r="O86" i="16"/>
  <c r="H86" i="16"/>
  <c r="O85" i="16"/>
  <c r="H85" i="16"/>
  <c r="O84" i="16"/>
  <c r="H84" i="16"/>
  <c r="O83" i="16"/>
  <c r="H83" i="16"/>
  <c r="O82" i="16"/>
  <c r="H82" i="16"/>
  <c r="O81" i="16"/>
  <c r="H81" i="16"/>
  <c r="O80" i="16"/>
  <c r="H80" i="16"/>
  <c r="O79" i="16"/>
  <c r="H79" i="16"/>
  <c r="O78" i="16"/>
  <c r="H78" i="16"/>
  <c r="O77" i="16"/>
  <c r="H77" i="16"/>
  <c r="O76" i="16"/>
  <c r="H76" i="16"/>
  <c r="O75" i="16"/>
  <c r="H75" i="16"/>
  <c r="O74" i="16"/>
  <c r="H74" i="16"/>
  <c r="O73" i="16"/>
  <c r="H73" i="16"/>
  <c r="O72" i="16"/>
  <c r="H72" i="16"/>
  <c r="O71" i="16"/>
  <c r="H71" i="16"/>
  <c r="O70" i="16"/>
  <c r="H70" i="16"/>
  <c r="O69" i="16"/>
  <c r="H69" i="16"/>
  <c r="C69" i="16"/>
  <c r="O68" i="16"/>
  <c r="H68" i="16"/>
  <c r="C68" i="16"/>
  <c r="O67" i="16"/>
  <c r="H67" i="16"/>
  <c r="C67" i="16"/>
  <c r="O66" i="16"/>
  <c r="H66" i="16"/>
  <c r="O65" i="16"/>
  <c r="H65" i="16"/>
  <c r="O64" i="16"/>
  <c r="H64" i="16"/>
  <c r="O63" i="16"/>
  <c r="H63" i="16"/>
  <c r="C63" i="16"/>
  <c r="O62" i="16"/>
  <c r="H62" i="16"/>
  <c r="C62" i="16"/>
  <c r="O61" i="16"/>
  <c r="H61" i="16"/>
  <c r="C61" i="16"/>
  <c r="O60" i="16"/>
  <c r="H60" i="16"/>
  <c r="C60" i="16"/>
  <c r="O59" i="16"/>
  <c r="H59" i="16"/>
  <c r="C59" i="16"/>
  <c r="O58" i="16"/>
  <c r="H58" i="16"/>
  <c r="C58" i="16"/>
  <c r="O57" i="16"/>
  <c r="H57" i="16"/>
  <c r="O56" i="16"/>
  <c r="H56" i="16"/>
  <c r="O55" i="16"/>
  <c r="H55" i="16"/>
  <c r="O54" i="16"/>
  <c r="H54" i="16"/>
  <c r="O53" i="16"/>
  <c r="H53" i="16"/>
  <c r="O52" i="16"/>
  <c r="H52" i="16"/>
  <c r="O51" i="16"/>
  <c r="H51" i="16"/>
  <c r="O50" i="16"/>
  <c r="H50" i="16"/>
  <c r="O49" i="16"/>
  <c r="H49" i="16"/>
  <c r="O48" i="16"/>
  <c r="H48" i="16"/>
  <c r="O47" i="16"/>
  <c r="H47" i="16"/>
  <c r="O46" i="16"/>
  <c r="H46" i="16"/>
  <c r="O45" i="16"/>
  <c r="H45" i="16"/>
  <c r="O44" i="16"/>
  <c r="H44" i="16"/>
  <c r="O43" i="16"/>
  <c r="H43" i="16"/>
  <c r="O42" i="16"/>
  <c r="H42" i="16"/>
  <c r="O41" i="16"/>
  <c r="H41" i="16"/>
  <c r="O40" i="16"/>
  <c r="H40" i="16"/>
  <c r="O39" i="16"/>
  <c r="H39" i="16"/>
  <c r="O38" i="16"/>
  <c r="H38" i="16"/>
  <c r="O37" i="16"/>
  <c r="H37" i="16"/>
  <c r="O36" i="16"/>
  <c r="H36" i="16"/>
  <c r="O35" i="16"/>
  <c r="H35" i="16"/>
  <c r="O34" i="16"/>
  <c r="H34" i="16"/>
  <c r="O33" i="16"/>
  <c r="H33" i="16"/>
  <c r="O32" i="16"/>
  <c r="H32" i="16"/>
  <c r="O31" i="16"/>
  <c r="H31" i="16"/>
  <c r="O30" i="16"/>
  <c r="H30" i="16"/>
  <c r="C30" i="16"/>
  <c r="O29" i="16"/>
  <c r="H29" i="16"/>
  <c r="C29" i="16"/>
  <c r="O28" i="16"/>
  <c r="H28" i="16"/>
  <c r="C28" i="16"/>
  <c r="O27" i="16"/>
  <c r="H27" i="16"/>
  <c r="O26" i="16"/>
  <c r="H26" i="16"/>
  <c r="O25" i="16"/>
  <c r="H25" i="16"/>
  <c r="O24" i="16"/>
  <c r="H24" i="16"/>
  <c r="C24" i="16"/>
  <c r="O23" i="16"/>
  <c r="H23" i="16"/>
  <c r="C23" i="16"/>
  <c r="O22" i="16"/>
  <c r="H22" i="16"/>
  <c r="C22" i="16"/>
  <c r="O21" i="16"/>
  <c r="H21" i="16"/>
  <c r="C21" i="16"/>
  <c r="O20" i="16"/>
  <c r="H20" i="16"/>
  <c r="C20" i="16"/>
  <c r="O19" i="16"/>
  <c r="H19" i="16"/>
  <c r="C19" i="16"/>
  <c r="O18" i="16"/>
  <c r="H18" i="16"/>
  <c r="O17" i="16"/>
  <c r="H17" i="16"/>
  <c r="O16" i="16"/>
  <c r="H16" i="16"/>
  <c r="C69" i="15"/>
  <c r="C68" i="15"/>
  <c r="C67" i="15"/>
  <c r="C63" i="15"/>
  <c r="C62" i="15"/>
  <c r="C61" i="15"/>
  <c r="C60" i="15"/>
  <c r="C59" i="15"/>
  <c r="C58" i="15"/>
  <c r="C30" i="15"/>
  <c r="C29" i="15"/>
  <c r="C28" i="15"/>
  <c r="C24" i="15"/>
  <c r="C23" i="15"/>
  <c r="C22" i="15"/>
  <c r="C21" i="15"/>
  <c r="C20" i="15"/>
  <c r="C19" i="15"/>
  <c r="O90" i="13"/>
  <c r="H90" i="13"/>
  <c r="O89" i="13"/>
  <c r="H89" i="13"/>
  <c r="O88" i="13"/>
  <c r="H88" i="13"/>
  <c r="O87" i="13"/>
  <c r="H87" i="13"/>
  <c r="O86" i="13"/>
  <c r="H86" i="13"/>
  <c r="O85" i="13"/>
  <c r="H85" i="13"/>
  <c r="O84" i="13"/>
  <c r="H84" i="13"/>
  <c r="O83" i="13"/>
  <c r="H83" i="13"/>
  <c r="O82" i="13"/>
  <c r="H82" i="13"/>
  <c r="O81" i="13"/>
  <c r="H81" i="13"/>
  <c r="O80" i="13"/>
  <c r="H80" i="13"/>
  <c r="O79" i="13"/>
  <c r="H79" i="13"/>
  <c r="O78" i="13"/>
  <c r="H78" i="13"/>
  <c r="O77" i="13"/>
  <c r="H77" i="13"/>
  <c r="O76" i="13"/>
  <c r="H76" i="13"/>
  <c r="O75" i="13"/>
  <c r="H75" i="13"/>
  <c r="O74" i="13"/>
  <c r="H74" i="13"/>
  <c r="O73" i="13"/>
  <c r="H73" i="13"/>
  <c r="O72" i="13"/>
  <c r="H72" i="13"/>
  <c r="O71" i="13"/>
  <c r="H71" i="13"/>
  <c r="O70" i="13"/>
  <c r="H70" i="13"/>
  <c r="O69" i="13"/>
  <c r="H69" i="13"/>
  <c r="O68" i="13"/>
  <c r="H68" i="13"/>
  <c r="O67" i="13"/>
  <c r="H67" i="13"/>
  <c r="O66" i="13"/>
  <c r="H66" i="13"/>
  <c r="C66" i="13"/>
  <c r="O65" i="13"/>
  <c r="H65" i="13"/>
  <c r="C65" i="13"/>
  <c r="O64" i="13"/>
  <c r="H64" i="13"/>
  <c r="C64" i="13"/>
  <c r="O63" i="13"/>
  <c r="H63" i="13"/>
  <c r="O62" i="13"/>
  <c r="H62" i="13"/>
  <c r="O61" i="13"/>
  <c r="H61" i="13"/>
  <c r="O60" i="13"/>
  <c r="H60" i="13"/>
  <c r="C60" i="13"/>
  <c r="O59" i="13"/>
  <c r="H59" i="13"/>
  <c r="C59" i="13"/>
  <c r="O58" i="13"/>
  <c r="H58" i="13"/>
  <c r="C58" i="13"/>
  <c r="O57" i="13"/>
  <c r="H57" i="13"/>
  <c r="C57" i="13"/>
  <c r="O56" i="13"/>
  <c r="H56" i="13"/>
  <c r="C56" i="13"/>
  <c r="O55" i="13"/>
  <c r="H55" i="13"/>
  <c r="C55" i="13"/>
  <c r="O54" i="13"/>
  <c r="H54" i="13"/>
  <c r="O53" i="13"/>
  <c r="H53" i="13"/>
  <c r="O52" i="13"/>
  <c r="H52" i="13"/>
  <c r="O51" i="13"/>
  <c r="H51" i="13"/>
  <c r="O50" i="13"/>
  <c r="H50" i="13"/>
  <c r="O49" i="13"/>
  <c r="H49" i="13"/>
  <c r="O48" i="13"/>
  <c r="H48" i="13"/>
  <c r="O47" i="13"/>
  <c r="H47" i="13"/>
  <c r="O46" i="13"/>
  <c r="H46" i="13"/>
  <c r="O45" i="13"/>
  <c r="H45" i="13"/>
  <c r="O44" i="13"/>
  <c r="H44" i="13"/>
  <c r="O43" i="13"/>
  <c r="H43" i="13"/>
  <c r="O42" i="13"/>
  <c r="H42" i="13"/>
  <c r="O41" i="13"/>
  <c r="H41" i="13"/>
  <c r="O40" i="13"/>
  <c r="O39" i="13"/>
  <c r="H39" i="13"/>
  <c r="O38" i="13"/>
  <c r="H38" i="13"/>
  <c r="O37" i="13"/>
  <c r="H37" i="13"/>
  <c r="O36" i="13"/>
  <c r="H36" i="13"/>
  <c r="O35" i="13"/>
  <c r="H35" i="13"/>
  <c r="O34" i="13"/>
  <c r="H34" i="13"/>
  <c r="O33" i="13"/>
  <c r="H33" i="13"/>
  <c r="O32" i="13"/>
  <c r="H32" i="13"/>
  <c r="O31" i="13"/>
  <c r="H31" i="13"/>
  <c r="O30" i="13"/>
  <c r="H30" i="13"/>
  <c r="O29" i="13"/>
  <c r="H29" i="13"/>
  <c r="O28" i="13"/>
  <c r="H28" i="13"/>
  <c r="O27" i="13"/>
  <c r="H27" i="13"/>
  <c r="C27" i="13"/>
  <c r="H26" i="13"/>
  <c r="C26" i="13"/>
  <c r="O25" i="13"/>
  <c r="H25" i="13"/>
  <c r="C25" i="13"/>
  <c r="O24" i="13"/>
  <c r="H24" i="13"/>
  <c r="O23" i="13"/>
  <c r="H23" i="13"/>
  <c r="O22" i="13"/>
  <c r="H22" i="13"/>
  <c r="O21" i="13"/>
  <c r="H21" i="13"/>
  <c r="C21" i="13"/>
  <c r="O20" i="13"/>
  <c r="H20" i="13"/>
  <c r="C20" i="13"/>
  <c r="O19" i="13"/>
  <c r="H19" i="13"/>
  <c r="C19" i="13"/>
  <c r="O18" i="13"/>
  <c r="H18" i="13"/>
  <c r="C18" i="13"/>
  <c r="O17" i="13"/>
  <c r="H17" i="13"/>
  <c r="C17" i="13"/>
  <c r="O16" i="13"/>
  <c r="H16" i="13"/>
  <c r="C16" i="13"/>
  <c r="O15" i="13"/>
  <c r="H15" i="13"/>
  <c r="O14" i="13"/>
  <c r="H14" i="13"/>
  <c r="O13" i="13"/>
  <c r="H13" i="13"/>
  <c r="C69" i="14"/>
  <c r="C68" i="14"/>
  <c r="C67" i="14"/>
  <c r="C63" i="14"/>
  <c r="C62" i="14"/>
  <c r="C61" i="14"/>
  <c r="C60" i="14"/>
  <c r="C59" i="14"/>
  <c r="C58" i="14"/>
  <c r="C30" i="14"/>
  <c r="C29" i="14"/>
  <c r="C28" i="14"/>
  <c r="C24" i="14"/>
  <c r="C23" i="14"/>
  <c r="C22" i="14"/>
  <c r="C21" i="14"/>
  <c r="C20" i="14"/>
  <c r="C19" i="14"/>
</calcChain>
</file>

<file path=xl/sharedStrings.xml><?xml version="1.0" encoding="utf-8"?>
<sst xmlns="http://schemas.openxmlformats.org/spreadsheetml/2006/main" count="1929" uniqueCount="898">
  <si>
    <t>TEST CHEMICAL (ID):</t>
  </si>
  <si>
    <t>STUDY LAB:</t>
  </si>
  <si>
    <t>PROGRAM:</t>
  </si>
  <si>
    <t>RTI TASK NO.:</t>
  </si>
  <si>
    <t>SPECIES-TISSUE TYPE:</t>
  </si>
  <si>
    <t>TOX</t>
  </si>
  <si>
    <t>RECEIPT DATE:</t>
  </si>
  <si>
    <t>BIOSAMPLE ANALYSIS REPORT</t>
  </si>
  <si>
    <t>BSA TASK No.:</t>
  </si>
  <si>
    <t xml:space="preserve">QC reviewer: </t>
  </si>
  <si>
    <t>Battelle</t>
  </si>
  <si>
    <t>Mar 13, 2018</t>
  </si>
  <si>
    <t>CHEM13749</t>
  </si>
  <si>
    <t>Pre-exp</t>
  </si>
  <si>
    <t>031318-C-01A</t>
  </si>
  <si>
    <t>031318-C-02A</t>
  </si>
  <si>
    <t>031318-C-03A</t>
  </si>
  <si>
    <t>031318-C-04A</t>
  </si>
  <si>
    <t>031318-C-05A</t>
  </si>
  <si>
    <t>031318-C-06A</t>
  </si>
  <si>
    <t>031318-C-07A</t>
  </si>
  <si>
    <t>031318-C-08A</t>
  </si>
  <si>
    <t>031318-C-09A</t>
  </si>
  <si>
    <t>031318-C-10A</t>
  </si>
  <si>
    <t>031318-C-11A</t>
  </si>
  <si>
    <t>031318-C-12A</t>
  </si>
  <si>
    <t>031318-C-13A</t>
  </si>
  <si>
    <t>031318-C-14A</t>
  </si>
  <si>
    <t>031318-C-15A</t>
  </si>
  <si>
    <t>031318-C-16A</t>
  </si>
  <si>
    <t>031318-C-17A</t>
  </si>
  <si>
    <t>031318-C-18A</t>
  </si>
  <si>
    <t>031318-C-19A</t>
  </si>
  <si>
    <t>031318-C-20A</t>
  </si>
  <si>
    <t>031318-C-21A</t>
  </si>
  <si>
    <t>031318-C-22A</t>
  </si>
  <si>
    <t>031318-C-23A</t>
  </si>
  <si>
    <t>031318-C-24A</t>
  </si>
  <si>
    <t>031318-C-25A</t>
  </si>
  <si>
    <t>031318-C-26A</t>
  </si>
  <si>
    <t>031318-C-27A</t>
  </si>
  <si>
    <t>031318-C-28A</t>
  </si>
  <si>
    <t>031318-C-29A</t>
  </si>
  <si>
    <t>031318-C-30A</t>
  </si>
  <si>
    <t>031318-C-31A</t>
  </si>
  <si>
    <t>031318-C-32A</t>
  </si>
  <si>
    <t>031318-C-33A</t>
  </si>
  <si>
    <t>031318-C-34A</t>
  </si>
  <si>
    <t>031318-C-35A</t>
  </si>
  <si>
    <t>031318-C-36A</t>
  </si>
  <si>
    <t>031318-C-37A</t>
  </si>
  <si>
    <t>031318-C-40A</t>
  </si>
  <si>
    <t>031318-C-41A</t>
  </si>
  <si>
    <t>031318-C-42A</t>
  </si>
  <si>
    <t>031318-C-43A</t>
  </si>
  <si>
    <t>031318-C-44A</t>
  </si>
  <si>
    <t>031318-C-45A</t>
  </si>
  <si>
    <t>031318-C-47A</t>
  </si>
  <si>
    <t>031318-C-48A</t>
  </si>
  <si>
    <t>031318-C-49A</t>
  </si>
  <si>
    <t>031318-C-50A</t>
  </si>
  <si>
    <t>031318-C-51A</t>
  </si>
  <si>
    <t>031318-C-52A</t>
  </si>
  <si>
    <t>031318-C-53A</t>
  </si>
  <si>
    <t>031318-C-54A</t>
  </si>
  <si>
    <t>031318-C-55A</t>
  </si>
  <si>
    <t>031318-C-56A</t>
  </si>
  <si>
    <t>031318-C-57A</t>
  </si>
  <si>
    <t>031318-C-58A</t>
  </si>
  <si>
    <t>031318-C-59A</t>
  </si>
  <si>
    <t>031318-C-60A</t>
  </si>
  <si>
    <t>031318-C-61A</t>
  </si>
  <si>
    <t>031318-C-62A</t>
  </si>
  <si>
    <t>031318-C-63A</t>
  </si>
  <si>
    <t>031318-C-64A</t>
  </si>
  <si>
    <t>031318-C-65A</t>
  </si>
  <si>
    <t>031318-C-66A</t>
  </si>
  <si>
    <t>031318-C-68A</t>
  </si>
  <si>
    <t>031318-C-69A</t>
  </si>
  <si>
    <t>031318-C-70A</t>
  </si>
  <si>
    <t>031318-C-71A</t>
  </si>
  <si>
    <t>031318-C-72A</t>
  </si>
  <si>
    <t>031318-C-73A</t>
  </si>
  <si>
    <t>031318-C-74A</t>
  </si>
  <si>
    <t>031318-C-75A</t>
  </si>
  <si>
    <t>031318-C-76A</t>
  </si>
  <si>
    <t>031318-C-77A</t>
  </si>
  <si>
    <t>031318-C-78A</t>
  </si>
  <si>
    <t>031318-C-79A</t>
  </si>
  <si>
    <t>031318-C-80A</t>
  </si>
  <si>
    <t>031318-C-81A</t>
  </si>
  <si>
    <t>031318-C-82A</t>
  </si>
  <si>
    <t>031318-C-83A</t>
  </si>
  <si>
    <t>031318-C-84A</t>
  </si>
  <si>
    <t>031318-C-85A</t>
  </si>
  <si>
    <t>031318-C-86A</t>
  </si>
  <si>
    <t>031318-C-88A</t>
  </si>
  <si>
    <t>031318-C-89A</t>
  </si>
  <si>
    <t>031318-C-90A</t>
  </si>
  <si>
    <t>031318-C-91A</t>
  </si>
  <si>
    <t>031318-C-92A</t>
  </si>
  <si>
    <t>031318-C-93A</t>
  </si>
  <si>
    <t>031318-C-94A</t>
  </si>
  <si>
    <t>031318-C-95A</t>
  </si>
  <si>
    <t>031318-C-96A</t>
  </si>
  <si>
    <t>031318-C-97A</t>
  </si>
  <si>
    <t>031318-C-98A</t>
  </si>
  <si>
    <t>031318-C-99A</t>
  </si>
  <si>
    <t>031318-C-100A</t>
  </si>
  <si>
    <t>031318-C-101A</t>
  </si>
  <si>
    <t>031318-C-102A</t>
  </si>
  <si>
    <t>031318-C-103A</t>
  </si>
  <si>
    <t>031318-C-104A</t>
  </si>
  <si>
    <t>031318-C-105A</t>
  </si>
  <si>
    <t>031318-C-106A</t>
  </si>
  <si>
    <t>031318-C-107A</t>
  </si>
  <si>
    <t>031318-C-108A</t>
  </si>
  <si>
    <t>031318-C-109A</t>
  </si>
  <si>
    <t>031318-C-110A</t>
  </si>
  <si>
    <t>031318-C-111A</t>
  </si>
  <si>
    <t>031318-C-112A</t>
  </si>
  <si>
    <t>031318-C-113A</t>
  </si>
  <si>
    <t>031318-C-114A</t>
  </si>
  <si>
    <t>031318-C-115A</t>
  </si>
  <si>
    <t>031318-C-116A</t>
  </si>
  <si>
    <t>031318-C-117A</t>
  </si>
  <si>
    <t>031318-C-118A</t>
  </si>
  <si>
    <t>031318-C-119A</t>
  </si>
  <si>
    <t>031318-C-120A</t>
  </si>
  <si>
    <t>031318-C-121A</t>
  </si>
  <si>
    <t>031318-C-122A</t>
  </si>
  <si>
    <t>031318-C-123A</t>
  </si>
  <si>
    <t>031318-C-124A</t>
  </si>
  <si>
    <t>031318-C-125A</t>
  </si>
  <si>
    <t>031318-C-126A</t>
  </si>
  <si>
    <t>031318-C-127A</t>
  </si>
  <si>
    <t>031318-C-128A</t>
  </si>
  <si>
    <t>031318-C-129A</t>
  </si>
  <si>
    <t>031318-C-130A</t>
  </si>
  <si>
    <t>031318-C-131A</t>
  </si>
  <si>
    <t>031318-C-132A</t>
  </si>
  <si>
    <t>031318-C-133A</t>
  </si>
  <si>
    <t>031318-C-134A</t>
  </si>
  <si>
    <t>031318-C-135A</t>
  </si>
  <si>
    <t>031318-C-136A</t>
  </si>
  <si>
    <t>031318-C-137A</t>
  </si>
  <si>
    <t>031318-C-138A</t>
  </si>
  <si>
    <t>031318-C-139A</t>
  </si>
  <si>
    <t>031318-C-140A</t>
  </si>
  <si>
    <t>031318-C-141A</t>
  </si>
  <si>
    <t>031318-C-142A</t>
  </si>
  <si>
    <t>031318-C-143A</t>
  </si>
  <si>
    <t>031318-C-144A</t>
  </si>
  <si>
    <t>031318-C-145A</t>
  </si>
  <si>
    <t>031318-C-146A</t>
  </si>
  <si>
    <t>031318-C-147A</t>
  </si>
  <si>
    <t>031318-C-148A</t>
  </si>
  <si>
    <t>031318-C-149A</t>
  </si>
  <si>
    <t>031318-C-150A</t>
  </si>
  <si>
    <t>031318-C-151A</t>
  </si>
  <si>
    <t>031318-C-152A</t>
  </si>
  <si>
    <t>031318-C-153A</t>
  </si>
  <si>
    <t>031318-C-154A</t>
  </si>
  <si>
    <t>031318-C-155A</t>
  </si>
  <si>
    <t>031318-C-156A</t>
  </si>
  <si>
    <t>1/M</t>
  </si>
  <si>
    <t>2/M</t>
  </si>
  <si>
    <t>3/M</t>
  </si>
  <si>
    <t>4/M</t>
  </si>
  <si>
    <t>5/M</t>
  </si>
  <si>
    <t>6/M</t>
  </si>
  <si>
    <t>7/M</t>
  </si>
  <si>
    <t>8/M</t>
  </si>
  <si>
    <t>9/M</t>
  </si>
  <si>
    <t>10/M</t>
  </si>
  <si>
    <t>11/M</t>
  </si>
  <si>
    <t>12/M</t>
  </si>
  <si>
    <t>13/M</t>
  </si>
  <si>
    <t>14/M</t>
  </si>
  <si>
    <t>15/M</t>
  </si>
  <si>
    <t>16/M</t>
  </si>
  <si>
    <t>17/M</t>
  </si>
  <si>
    <t>18/M</t>
  </si>
  <si>
    <t>19/M</t>
  </si>
  <si>
    <t>20/M</t>
  </si>
  <si>
    <t>21/M</t>
  </si>
  <si>
    <t>22/M</t>
  </si>
  <si>
    <t>23/M</t>
  </si>
  <si>
    <t>24/M</t>
  </si>
  <si>
    <t>25/M</t>
  </si>
  <si>
    <t>26/M</t>
  </si>
  <si>
    <t>27/M</t>
  </si>
  <si>
    <t>28/M</t>
  </si>
  <si>
    <t>29/M</t>
  </si>
  <si>
    <t>30/M</t>
  </si>
  <si>
    <t>31/M</t>
  </si>
  <si>
    <t>32/M</t>
  </si>
  <si>
    <t>33/M</t>
  </si>
  <si>
    <t>34/M</t>
  </si>
  <si>
    <t>35/M</t>
  </si>
  <si>
    <t>36/M</t>
  </si>
  <si>
    <t>37/M</t>
  </si>
  <si>
    <t>38/M</t>
  </si>
  <si>
    <t>39/M</t>
  </si>
  <si>
    <t>40/M</t>
  </si>
  <si>
    <t>41/M</t>
  </si>
  <si>
    <t>42/M</t>
  </si>
  <si>
    <t>43/M</t>
  </si>
  <si>
    <t>44/M</t>
  </si>
  <si>
    <t>45/M</t>
  </si>
  <si>
    <t>46/M</t>
  </si>
  <si>
    <t>47/M</t>
  </si>
  <si>
    <t>48/M</t>
  </si>
  <si>
    <t>49/M</t>
  </si>
  <si>
    <t>50/M</t>
  </si>
  <si>
    <t>51/M</t>
  </si>
  <si>
    <t>52/M</t>
  </si>
  <si>
    <t>53/M</t>
  </si>
  <si>
    <t>54/M</t>
  </si>
  <si>
    <t>55/M</t>
  </si>
  <si>
    <t>56/M</t>
  </si>
  <si>
    <t>57/M</t>
  </si>
  <si>
    <t>58/M</t>
  </si>
  <si>
    <t>59/M</t>
  </si>
  <si>
    <t>60/M</t>
  </si>
  <si>
    <t>61/M</t>
  </si>
  <si>
    <t>62/M</t>
  </si>
  <si>
    <t>63/M</t>
  </si>
  <si>
    <t>64/M</t>
  </si>
  <si>
    <t>65/M</t>
  </si>
  <si>
    <t>66/M</t>
  </si>
  <si>
    <t>67/M</t>
  </si>
  <si>
    <t>68/M</t>
  </si>
  <si>
    <t>69/M</t>
  </si>
  <si>
    <t>70/M</t>
  </si>
  <si>
    <t>71/M</t>
  </si>
  <si>
    <t>72/M</t>
  </si>
  <si>
    <t>73/M</t>
  </si>
  <si>
    <t>74/M</t>
  </si>
  <si>
    <t>75/M</t>
  </si>
  <si>
    <t>76/M</t>
  </si>
  <si>
    <t>77/M</t>
  </si>
  <si>
    <t>78/M</t>
  </si>
  <si>
    <t>79/F</t>
  </si>
  <si>
    <t>80/F</t>
  </si>
  <si>
    <t>81/F</t>
  </si>
  <si>
    <t>82/F</t>
  </si>
  <si>
    <t>83/F</t>
  </si>
  <si>
    <t>84/F</t>
  </si>
  <si>
    <t>85/F</t>
  </si>
  <si>
    <t>86/F</t>
  </si>
  <si>
    <t>87/F</t>
  </si>
  <si>
    <t>88/F</t>
  </si>
  <si>
    <t>89/F</t>
  </si>
  <si>
    <t>90/F</t>
  </si>
  <si>
    <t>91/F</t>
  </si>
  <si>
    <t>92/F</t>
  </si>
  <si>
    <t>93/F</t>
  </si>
  <si>
    <t>94/F</t>
  </si>
  <si>
    <t>95/F</t>
  </si>
  <si>
    <t>96/F</t>
  </si>
  <si>
    <t>97/F</t>
  </si>
  <si>
    <t>98/F</t>
  </si>
  <si>
    <t>99/F</t>
  </si>
  <si>
    <t>100/F</t>
  </si>
  <si>
    <t>101/F</t>
  </si>
  <si>
    <t>102/F</t>
  </si>
  <si>
    <t>103/F</t>
  </si>
  <si>
    <t>104/F</t>
  </si>
  <si>
    <t>105/F</t>
  </si>
  <si>
    <t>106/F</t>
  </si>
  <si>
    <t>107/F</t>
  </si>
  <si>
    <t>108/F</t>
  </si>
  <si>
    <t>109/F</t>
  </si>
  <si>
    <t>110/F</t>
  </si>
  <si>
    <t>111/F</t>
  </si>
  <si>
    <t>112/F</t>
  </si>
  <si>
    <t>113/F</t>
  </si>
  <si>
    <t>114/F</t>
  </si>
  <si>
    <t>115/F</t>
  </si>
  <si>
    <t>116/F</t>
  </si>
  <si>
    <t>117/F</t>
  </si>
  <si>
    <t>118/F</t>
  </si>
  <si>
    <t>119/F</t>
  </si>
  <si>
    <t>120/F</t>
  </si>
  <si>
    <t>121/F</t>
  </si>
  <si>
    <t>122/F</t>
  </si>
  <si>
    <t>123/F</t>
  </si>
  <si>
    <t>124/F</t>
  </si>
  <si>
    <t>125/F</t>
  </si>
  <si>
    <t>126/F</t>
  </si>
  <si>
    <t>127/F</t>
  </si>
  <si>
    <t>128/F</t>
  </si>
  <si>
    <t>129/F</t>
  </si>
  <si>
    <t>130/F</t>
  </si>
  <si>
    <t>131/F</t>
  </si>
  <si>
    <t>132/F</t>
  </si>
  <si>
    <t>133/F</t>
  </si>
  <si>
    <t>134/F</t>
  </si>
  <si>
    <t>135/F</t>
  </si>
  <si>
    <t>136/F</t>
  </si>
  <si>
    <t>137/F</t>
  </si>
  <si>
    <t>138/F</t>
  </si>
  <si>
    <t>139/F</t>
  </si>
  <si>
    <t>140/F</t>
  </si>
  <si>
    <t>141/F</t>
  </si>
  <si>
    <t>142/F</t>
  </si>
  <si>
    <t>143/F</t>
  </si>
  <si>
    <t>144/F</t>
  </si>
  <si>
    <t>145/F</t>
  </si>
  <si>
    <t>146/F</t>
  </si>
  <si>
    <t>147/F</t>
  </si>
  <si>
    <t>148/F</t>
  </si>
  <si>
    <t>149/F</t>
  </si>
  <si>
    <t>150/F</t>
  </si>
  <si>
    <t>151/F</t>
  </si>
  <si>
    <t>152/F</t>
  </si>
  <si>
    <t>153/F</t>
  </si>
  <si>
    <t>154/F</t>
  </si>
  <si>
    <t>155/F</t>
  </si>
  <si>
    <t>156/F</t>
  </si>
  <si>
    <t>Animal ID / Sex</t>
  </si>
  <si>
    <t>MALE</t>
  </si>
  <si>
    <t>FEMALE</t>
  </si>
  <si>
    <t>Alpha-pinene (AP) [M33]</t>
  </si>
  <si>
    <t>Analyst:</t>
  </si>
  <si>
    <t>Software:</t>
  </si>
  <si>
    <t>Date saved:</t>
  </si>
  <si>
    <t>ULOQ = 5000 ng/g in mammary tissue, though triplicate standards at 20000 ng/g were found to be in agreement with curve.  Mammary samples were analyzed using 20-, 50-, or 200-uL injections, depending on how much &gt;ULOQ.</t>
  </si>
  <si>
    <t>NTP Study No.:</t>
  </si>
  <si>
    <t>S.D. Cooper</t>
  </si>
  <si>
    <t>BATTELLE STUDY NUMBER:</t>
  </si>
  <si>
    <t>49453-E</t>
  </si>
  <si>
    <t>Male &amp; Female Harlan Sprague Dawley Rat Mammary Tissue</t>
  </si>
  <si>
    <t>Inhalation Exposure Conc. (ppm)</t>
  </si>
  <si>
    <t>Timepoint
(hr)</t>
  </si>
  <si>
    <t>Determined Total Lipid (g/g)</t>
  </si>
  <si>
    <r>
      <t xml:space="preserve">Determined [AP] (ng/g) </t>
    </r>
    <r>
      <rPr>
        <b/>
        <vertAlign val="superscript"/>
        <sz val="11"/>
        <rFont val="Times New Roman"/>
        <family val="1"/>
      </rPr>
      <t>a</t>
    </r>
  </si>
  <si>
    <r>
      <t xml:space="preserve">Lipid-Adjusted AP (ng/g) </t>
    </r>
    <r>
      <rPr>
        <b/>
        <vertAlign val="superscript"/>
        <sz val="11"/>
        <rFont val="Times New Roman"/>
        <family val="1"/>
      </rPr>
      <t>a</t>
    </r>
  </si>
  <si>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Limit of detection; LOD = 18.7 ng AP/g in mammary tissue; Lipid-Adjusted  AP given as ng of AP/g of lipid</t>
    </r>
  </si>
  <si>
    <t>LLOQ for AP 100 ng/g in mammary tissue.</t>
  </si>
  <si>
    <t>RTI Log Number</t>
  </si>
  <si>
    <r>
      <t xml:space="preserve">Determined [AP] (ng/mL) </t>
    </r>
    <r>
      <rPr>
        <b/>
        <vertAlign val="superscript"/>
        <sz val="11"/>
        <rFont val="Times New Roman"/>
        <family val="1"/>
      </rPr>
      <t>a</t>
    </r>
  </si>
  <si>
    <t>031318-A-01A</t>
  </si>
  <si>
    <t>031318-A-02A</t>
  </si>
  <si>
    <t>031318-A-03A</t>
  </si>
  <si>
    <t>031318-A-04A</t>
  </si>
  <si>
    <t>031318-A-05A</t>
  </si>
  <si>
    <t>031318-A-06A</t>
  </si>
  <si>
    <t>031318-A-07A</t>
  </si>
  <si>
    <t>031318-A-08A</t>
  </si>
  <si>
    <t>031318-A-09A</t>
  </si>
  <si>
    <t>031318-A-10A</t>
  </si>
  <si>
    <t>031318-A-11A</t>
  </si>
  <si>
    <t>031318-A-12A</t>
  </si>
  <si>
    <t>031318-A-13A</t>
  </si>
  <si>
    <t>031318-A-14A</t>
  </si>
  <si>
    <t>031318-A-15A</t>
  </si>
  <si>
    <t>031318-A-16A</t>
  </si>
  <si>
    <t>031318-A-17A</t>
  </si>
  <si>
    <t>031318-A-18A</t>
  </si>
  <si>
    <t>031318-A-19A</t>
  </si>
  <si>
    <t>031318-A-20A</t>
  </si>
  <si>
    <t>031318-A-21A</t>
  </si>
  <si>
    <t>031318-A-22A</t>
  </si>
  <si>
    <t>031318-A-23A</t>
  </si>
  <si>
    <t>031318-A-24A</t>
  </si>
  <si>
    <t>031318-A-25A</t>
  </si>
  <si>
    <t>031318-A-26A</t>
  </si>
  <si>
    <t>031318-A-27A</t>
  </si>
  <si>
    <t>031318-A-28A</t>
  </si>
  <si>
    <t>031318-A-29A</t>
  </si>
  <si>
    <t>031318-A-30A</t>
  </si>
  <si>
    <t>031318-A-31A</t>
  </si>
  <si>
    <t>031318-A-32A</t>
  </si>
  <si>
    <t>031318-A-33A</t>
  </si>
  <si>
    <t>031318-A-34A</t>
  </si>
  <si>
    <t>031318-A-35A</t>
  </si>
  <si>
    <t>031318-A-36A</t>
  </si>
  <si>
    <t>031318-A-37A</t>
  </si>
  <si>
    <t>031318-A-38A</t>
  </si>
  <si>
    <t>031318-A-39A</t>
  </si>
  <si>
    <t>031318-A-40A</t>
  </si>
  <si>
    <t>031318-A-41A</t>
  </si>
  <si>
    <t>031318-A-42A</t>
  </si>
  <si>
    <t>031318-A-43A</t>
  </si>
  <si>
    <t>031318-A-44A</t>
  </si>
  <si>
    <t>031318-A-45A</t>
  </si>
  <si>
    <t>031318-A-46A</t>
  </si>
  <si>
    <t>031318-A-47A</t>
  </si>
  <si>
    <t>031318-A-48A</t>
  </si>
  <si>
    <t>031318-A-49A</t>
  </si>
  <si>
    <t>031318-A-50A</t>
  </si>
  <si>
    <t>031318-A-51A</t>
  </si>
  <si>
    <t>031318-A-52A</t>
  </si>
  <si>
    <t>031318-A-53A</t>
  </si>
  <si>
    <t>031318-A-54A</t>
  </si>
  <si>
    <t>031318-A-55A</t>
  </si>
  <si>
    <t>031318-A-56A</t>
  </si>
  <si>
    <t>031318-A-57A</t>
  </si>
  <si>
    <t>031318-A-58A</t>
  </si>
  <si>
    <t>031318-A-59A</t>
  </si>
  <si>
    <t>031318-A-60A</t>
  </si>
  <si>
    <t>031318-A-61A</t>
  </si>
  <si>
    <t>031318-A-62A</t>
  </si>
  <si>
    <t>031318-A-63A</t>
  </si>
  <si>
    <t>031318-A-64A</t>
  </si>
  <si>
    <t>031318-A-65A</t>
  </si>
  <si>
    <t>031318-A-66A</t>
  </si>
  <si>
    <t>031318-A-67A</t>
  </si>
  <si>
    <t>031318-A-68A</t>
  </si>
  <si>
    <t>031318-A-69A</t>
  </si>
  <si>
    <t>031318-A-70A</t>
  </si>
  <si>
    <t>031318-A-71A</t>
  </si>
  <si>
    <t>031318-A-72A</t>
  </si>
  <si>
    <t>031318-A-73A</t>
  </si>
  <si>
    <t>031318-A-74A</t>
  </si>
  <si>
    <t>031318-A-75A</t>
  </si>
  <si>
    <t>031318-A-76A</t>
  </si>
  <si>
    <t>031318-A-77A</t>
  </si>
  <si>
    <t>031318-A-78A</t>
  </si>
  <si>
    <t>031318-A-79A</t>
  </si>
  <si>
    <t>031318-A-80A</t>
  </si>
  <si>
    <t>031318-A-81A</t>
  </si>
  <si>
    <t>031318-A-82A</t>
  </si>
  <si>
    <t>031318-A-83A</t>
  </si>
  <si>
    <t>031318-A-84A</t>
  </si>
  <si>
    <t>031318-A-85A</t>
  </si>
  <si>
    <t>031318-A-86A</t>
  </si>
  <si>
    <t>031318-A-87A</t>
  </si>
  <si>
    <t>031318-A-88A</t>
  </si>
  <si>
    <t>031318-A-89A</t>
  </si>
  <si>
    <t>031318-A-90A</t>
  </si>
  <si>
    <t>031318-A-91A</t>
  </si>
  <si>
    <t>031318-A-92A</t>
  </si>
  <si>
    <t>031318-A-93A</t>
  </si>
  <si>
    <t>031318-A-94A</t>
  </si>
  <si>
    <t>031318-A-95A</t>
  </si>
  <si>
    <t>031318-A-96A</t>
  </si>
  <si>
    <t>031318-A-97A</t>
  </si>
  <si>
    <t>031318-A-98A</t>
  </si>
  <si>
    <t>031318-A-99A</t>
  </si>
  <si>
    <t>031318-A-100A</t>
  </si>
  <si>
    <t>031318-A-101A</t>
  </si>
  <si>
    <t>031318-A-102A</t>
  </si>
  <si>
    <t>031318-A-103A</t>
  </si>
  <si>
    <t>031318-A-104A</t>
  </si>
  <si>
    <t>031318-A-105A</t>
  </si>
  <si>
    <t>031318-A-106A</t>
  </si>
  <si>
    <t>031318-A-107A</t>
  </si>
  <si>
    <t>031318-A-108A</t>
  </si>
  <si>
    <t>031318-A-109A</t>
  </si>
  <si>
    <t>031318-A-110A</t>
  </si>
  <si>
    <t>031318-A-111A</t>
  </si>
  <si>
    <t>031318-A-112A</t>
  </si>
  <si>
    <t>031318-A-113A</t>
  </si>
  <si>
    <t>031318-A-114A</t>
  </si>
  <si>
    <t>031318-A-115A</t>
  </si>
  <si>
    <t>031318-A-116A</t>
  </si>
  <si>
    <t>031318-A-117A</t>
  </si>
  <si>
    <t>031318-A-118A</t>
  </si>
  <si>
    <t>031318-A-119A</t>
  </si>
  <si>
    <t>031318-A-120A</t>
  </si>
  <si>
    <t>031318-A-121A</t>
  </si>
  <si>
    <t>031318-A-122A</t>
  </si>
  <si>
    <t>031318-A-123A</t>
  </si>
  <si>
    <t>031318-A-124A</t>
  </si>
  <si>
    <t>031318-A-125A</t>
  </si>
  <si>
    <t>031318-A-126A</t>
  </si>
  <si>
    <t>031318-A-127A</t>
  </si>
  <si>
    <t>031318-A-128A</t>
  </si>
  <si>
    <t>031318-A-129A</t>
  </si>
  <si>
    <t>031318-A-130A</t>
  </si>
  <si>
    <t>031318-A-131A</t>
  </si>
  <si>
    <t>031318-A-132A</t>
  </si>
  <si>
    <t>031318-A-133A</t>
  </si>
  <si>
    <t>031318-A-134A</t>
  </si>
  <si>
    <t>031318-A-135A</t>
  </si>
  <si>
    <t>031318-A-136A</t>
  </si>
  <si>
    <t>031318-A-137A</t>
  </si>
  <si>
    <t>031318-A-138A</t>
  </si>
  <si>
    <t>031318-A-139A</t>
  </si>
  <si>
    <t>031318-A-140A</t>
  </si>
  <si>
    <t>031318-A-141A</t>
  </si>
  <si>
    <t>031318-A-142A</t>
  </si>
  <si>
    <t>031318-A-143A</t>
  </si>
  <si>
    <t>031318-A-144A</t>
  </si>
  <si>
    <t>031318-A-145A</t>
  </si>
  <si>
    <t>031318-A-146A</t>
  </si>
  <si>
    <t>031318-A-147A</t>
  </si>
  <si>
    <t>031318-A-148A</t>
  </si>
  <si>
    <t>031318-A-149A</t>
  </si>
  <si>
    <t>031318-A-150A</t>
  </si>
  <si>
    <t>031318-A-151A</t>
  </si>
  <si>
    <t>031318-A-152A</t>
  </si>
  <si>
    <t>031318-A-153A</t>
  </si>
  <si>
    <t>031318-A-154A</t>
  </si>
  <si>
    <t>031318-A-155A</t>
  </si>
  <si>
    <t>031318-A-156A</t>
  </si>
  <si>
    <t>031318-A-157A</t>
  </si>
  <si>
    <t>031318-A-158A</t>
  </si>
  <si>
    <t>031318-A-159A</t>
  </si>
  <si>
    <t>031318-A-160A</t>
  </si>
  <si>
    <t>031318-A-161A</t>
  </si>
  <si>
    <t>031318-A-162A</t>
  </si>
  <si>
    <t>LLOQ for AP 5 ng/mL in blood.</t>
  </si>
  <si>
    <t xml:space="preserve">ULOQ = 500 ng/mL in blood. Blood samples over-range were at or below the upper limit in terms of AP and IS response, so dilution by decreased injection volume was not needed. </t>
  </si>
  <si>
    <t>Male &amp; Female Harlan Sprague Dawley Rat Blood</t>
  </si>
  <si>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Limit of detection; LOD = 0.499 ng AP/mL in blood.</t>
    </r>
  </si>
  <si>
    <t>Control</t>
  </si>
  <si>
    <t>Mar 27, 2018</t>
  </si>
  <si>
    <t>032718-A-01A</t>
  </si>
  <si>
    <t>032718-A-02A</t>
  </si>
  <si>
    <t>BLOD</t>
  </si>
  <si>
    <t>032718-A-03A</t>
  </si>
  <si>
    <t>032718-A-04A</t>
  </si>
  <si>
    <t>032718-A-05A</t>
  </si>
  <si>
    <t>032718-A-06A</t>
  </si>
  <si>
    <t>032718-A-07A</t>
  </si>
  <si>
    <t>032718-A-08A</t>
  </si>
  <si>
    <t>032718-A-09A</t>
  </si>
  <si>
    <t>032718-A-10A</t>
  </si>
  <si>
    <t>032718-A-11A</t>
  </si>
  <si>
    <t>032718-A-12A</t>
  </si>
  <si>
    <t>032718-A-13A</t>
  </si>
  <si>
    <t>032718-A-14A</t>
  </si>
  <si>
    <t>032718-A-15A</t>
  </si>
  <si>
    <t>032718-A-16A</t>
  </si>
  <si>
    <t>032718-A-17A</t>
  </si>
  <si>
    <t>032718-A-18A</t>
  </si>
  <si>
    <t>032718-A-19A</t>
  </si>
  <si>
    <t>032718-A-20A</t>
  </si>
  <si>
    <t>032718-A-21A</t>
  </si>
  <si>
    <t>032718-A-22A</t>
  </si>
  <si>
    <t>032718-A-23A</t>
  </si>
  <si>
    <t>032718-A-24A</t>
  </si>
  <si>
    <t>032718-A-25A</t>
  </si>
  <si>
    <t>032718-A-26A</t>
  </si>
  <si>
    <t>032718-A-27A</t>
  </si>
  <si>
    <t>032718-A-28A</t>
  </si>
  <si>
    <t>032718-A-29A</t>
  </si>
  <si>
    <t>032718-A-30A</t>
  </si>
  <si>
    <t>032718-A-31A</t>
  </si>
  <si>
    <t>032718-A-32A</t>
  </si>
  <si>
    <t>032718-A-33A</t>
  </si>
  <si>
    <t>032718-A-34A</t>
  </si>
  <si>
    <t>032718-A-35A</t>
  </si>
  <si>
    <t>032718-A-36A</t>
  </si>
  <si>
    <t>032718-A-37A</t>
  </si>
  <si>
    <t>032718-A-38A</t>
  </si>
  <si>
    <t>032718-A-39A</t>
  </si>
  <si>
    <t>032718-A-40A</t>
  </si>
  <si>
    <t>032718-A-41A</t>
  </si>
  <si>
    <t>032718-A-42A</t>
  </si>
  <si>
    <t>032718-A-43A</t>
  </si>
  <si>
    <t>032718-A-44A</t>
  </si>
  <si>
    <t>032718-A-45A</t>
  </si>
  <si>
    <t>032718-A-46A</t>
  </si>
  <si>
    <t>032718-A-47A</t>
  </si>
  <si>
    <t>032718-A-48A</t>
  </si>
  <si>
    <t>032718-A-49A</t>
  </si>
  <si>
    <t>032718-A-50A</t>
  </si>
  <si>
    <t>032718-A-51A</t>
  </si>
  <si>
    <t>032718-A-52A</t>
  </si>
  <si>
    <t>032718-A-53A</t>
  </si>
  <si>
    <t>032718-A-54A</t>
  </si>
  <si>
    <t>032718-A-55A</t>
  </si>
  <si>
    <t>032718-A-56A</t>
  </si>
  <si>
    <t>032718-A-57A</t>
  </si>
  <si>
    <t>032718-A-58A</t>
  </si>
  <si>
    <t>032718-A-59A</t>
  </si>
  <si>
    <t>032718-A-60A</t>
  </si>
  <si>
    <t>032718-A-61A</t>
  </si>
  <si>
    <t>032718-A-62A</t>
  </si>
  <si>
    <t>032718-A-63A</t>
  </si>
  <si>
    <t>032718-A-64A</t>
  </si>
  <si>
    <t>032718-A-65A</t>
  </si>
  <si>
    <t>032718-A-66A</t>
  </si>
  <si>
    <t>032718-A-67A</t>
  </si>
  <si>
    <t>032718-A-68A</t>
  </si>
  <si>
    <t>032718-A-69A</t>
  </si>
  <si>
    <t>032718-A-70A</t>
  </si>
  <si>
    <t>032718-A-71A</t>
  </si>
  <si>
    <t>032718-A-72A</t>
  </si>
  <si>
    <t>032718-A-73A</t>
  </si>
  <si>
    <t>032718-A-74A</t>
  </si>
  <si>
    <t>032718-A-75A</t>
  </si>
  <si>
    <t>032718-A-76A</t>
  </si>
  <si>
    <t>032718-A-77A</t>
  </si>
  <si>
    <t>032718-A-78A</t>
  </si>
  <si>
    <t>032718-A-79A</t>
  </si>
  <si>
    <t>032718-A-80A</t>
  </si>
  <si>
    <t>032718-A-81A</t>
  </si>
  <si>
    <t>032718-A-82A</t>
  </si>
  <si>
    <t>032718-A-83A</t>
  </si>
  <si>
    <t>032718-A-84A</t>
  </si>
  <si>
    <t>032718-A-85A</t>
  </si>
  <si>
    <t>032718-A-86A</t>
  </si>
  <si>
    <t>032718-A-87A</t>
  </si>
  <si>
    <t>032718-A-88A</t>
  </si>
  <si>
    <t>032718-A-89A</t>
  </si>
  <si>
    <t>032718-A-90A</t>
  </si>
  <si>
    <t>032718-A-91A</t>
  </si>
  <si>
    <t>032718-A-92A</t>
  </si>
  <si>
    <t>032718-A-93A</t>
  </si>
  <si>
    <t>032718-A-94A</t>
  </si>
  <si>
    <t>032718-A-95A</t>
  </si>
  <si>
    <t>032718-A-96A</t>
  </si>
  <si>
    <t>032718-A-97A</t>
  </si>
  <si>
    <t>032718-A-98A</t>
  </si>
  <si>
    <t>032718-A-99A</t>
  </si>
  <si>
    <t>032718-A-100A</t>
  </si>
  <si>
    <t>032718-A-101A</t>
  </si>
  <si>
    <t>032718-A-102A</t>
  </si>
  <si>
    <t>032718-A-103A</t>
  </si>
  <si>
    <t>032718-A-104A</t>
  </si>
  <si>
    <t>032718-A-105A</t>
  </si>
  <si>
    <t>032718-A-106A</t>
  </si>
  <si>
    <t>032718-A-107A</t>
  </si>
  <si>
    <t>032718-A-108A</t>
  </si>
  <si>
    <t>032718-A-109A</t>
  </si>
  <si>
    <t>032718-A-110A</t>
  </si>
  <si>
    <t>032718-A-111A</t>
  </si>
  <si>
    <t>032718-A-112A</t>
  </si>
  <si>
    <t>032718-A-113A</t>
  </si>
  <si>
    <t>032718-A-114A</t>
  </si>
  <si>
    <t>032718-A-115A</t>
  </si>
  <si>
    <t>032718-A-116A</t>
  </si>
  <si>
    <t>032718-A-117A</t>
  </si>
  <si>
    <t>032718-A-118A</t>
  </si>
  <si>
    <t>032718-A-119A</t>
  </si>
  <si>
    <t>032718-A-120A</t>
  </si>
  <si>
    <t>032718-A-121A</t>
  </si>
  <si>
    <t>032718-A-122A</t>
  </si>
  <si>
    <t>032718-A-124A</t>
  </si>
  <si>
    <t>032718-A-125A</t>
  </si>
  <si>
    <t>032718-A-126A</t>
  </si>
  <si>
    <t>032718-A-127A</t>
  </si>
  <si>
    <t>032718-A-128A</t>
  </si>
  <si>
    <t>032718-A-129A</t>
  </si>
  <si>
    <t>032718-A-130A</t>
  </si>
  <si>
    <t>032718-A-131A</t>
  </si>
  <si>
    <t>032718-A-132A</t>
  </si>
  <si>
    <t>032718-A-133A</t>
  </si>
  <si>
    <t>032718-A-134A</t>
  </si>
  <si>
    <t>032718-A-135A</t>
  </si>
  <si>
    <t>032718-A-136A</t>
  </si>
  <si>
    <t>032718-A-137A</t>
  </si>
  <si>
    <t>032718-A-138A</t>
  </si>
  <si>
    <t>032718-A-139A</t>
  </si>
  <si>
    <t>032718-A-140A</t>
  </si>
  <si>
    <t>032718-A-141A</t>
  </si>
  <si>
    <t>032718-A-142A</t>
  </si>
  <si>
    <t>032718-A-143A</t>
  </si>
  <si>
    <t>032718-A-144A</t>
  </si>
  <si>
    <t>032718-A-145A</t>
  </si>
  <si>
    <t>032718-A-146A</t>
  </si>
  <si>
    <t>032718-A-147A</t>
  </si>
  <si>
    <t>032718-A-148A</t>
  </si>
  <si>
    <t>032718-A-149A</t>
  </si>
  <si>
    <t>032718-A-150A</t>
  </si>
  <si>
    <t>032718-A-151A</t>
  </si>
  <si>
    <t>032718-A-152A</t>
  </si>
  <si>
    <t>032718-A-153A</t>
  </si>
  <si>
    <t>032718-A-154A</t>
  </si>
  <si>
    <t>032718-A-155A</t>
  </si>
  <si>
    <t>032718-A-156A</t>
  </si>
  <si>
    <t>032718-A-157A</t>
  </si>
  <si>
    <t>032718-A-159A</t>
  </si>
  <si>
    <t>032718-A-160A</t>
  </si>
  <si>
    <t>032718-A-161A</t>
  </si>
  <si>
    <t>032718-A-162A</t>
  </si>
  <si>
    <t>79/M</t>
  </si>
  <si>
    <t>80/M</t>
  </si>
  <si>
    <t>81/M</t>
  </si>
  <si>
    <t>157/F</t>
  </si>
  <si>
    <t>158/F</t>
  </si>
  <si>
    <t>159/F</t>
  </si>
  <si>
    <t>160/F</t>
  </si>
  <si>
    <t>161/F</t>
  </si>
  <si>
    <t>162/F</t>
  </si>
  <si>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BLOD is below limit of detection; LOD = 0.499 ng AP/mL in blood.</t>
    </r>
  </si>
  <si>
    <t>Italicized values are estimates below the LLOQ; LLOQ for AP 5 ng/mL in blood.</t>
  </si>
  <si>
    <t>Male &amp; Female B6C3F1/N Mouse Whole Blood</t>
  </si>
  <si>
    <t>49453-F</t>
  </si>
  <si>
    <t>BATTELLE STUDY NO.:</t>
  </si>
  <si>
    <t>NTP STUDY No.:</t>
  </si>
  <si>
    <t>Male &amp; Female B6C3F1/N Mouse Mammary</t>
  </si>
  <si>
    <t>032718-C-01A</t>
  </si>
  <si>
    <t>032718-C-82A</t>
  </si>
  <si>
    <t>032718-C-02A</t>
  </si>
  <si>
    <t>032718-C-83A</t>
  </si>
  <si>
    <t>032718-C-03A</t>
  </si>
  <si>
    <t>032718-C-84A</t>
  </si>
  <si>
    <t>032718-C-04A</t>
  </si>
  <si>
    <t>032718-C-85A</t>
  </si>
  <si>
    <t>032718-C-05A</t>
  </si>
  <si>
    <t>032718-C-86A</t>
  </si>
  <si>
    <t>032718-C-06A</t>
  </si>
  <si>
    <t>032718-C-87A</t>
  </si>
  <si>
    <t>032718-C-07A</t>
  </si>
  <si>
    <t>032718-C-88A</t>
  </si>
  <si>
    <t>032718-C-08A</t>
  </si>
  <si>
    <t>032718-C-89A</t>
  </si>
  <si>
    <t>032718-C-09A</t>
  </si>
  <si>
    <t>032718-C-90A</t>
  </si>
  <si>
    <t>032718-C-10A</t>
  </si>
  <si>
    <t>032718-C-91A</t>
  </si>
  <si>
    <t>032718-C-11A</t>
  </si>
  <si>
    <t>032718-C-92A</t>
  </si>
  <si>
    <t>032718-C-12A</t>
  </si>
  <si>
    <t>032718-C-93A</t>
  </si>
  <si>
    <t>032718-C-13A</t>
  </si>
  <si>
    <t>032718-C-94A</t>
  </si>
  <si>
    <t>032718-C-14A</t>
  </si>
  <si>
    <t>032718-C-95A</t>
  </si>
  <si>
    <t>032718-C-15A</t>
  </si>
  <si>
    <t>032718-C-96A</t>
  </si>
  <si>
    <t>032718-C-16A</t>
  </si>
  <si>
    <t>032718-C-97A</t>
  </si>
  <si>
    <t>032718-C-17A</t>
  </si>
  <si>
    <t>032718-C-98A</t>
  </si>
  <si>
    <t>032718-C-18A</t>
  </si>
  <si>
    <t>032718-C-99A</t>
  </si>
  <si>
    <t>032718-C-19A</t>
  </si>
  <si>
    <t>032718-C-100A</t>
  </si>
  <si>
    <t>032718-C-20A</t>
  </si>
  <si>
    <t>032718-C-101A</t>
  </si>
  <si>
    <t>032718-C-21A</t>
  </si>
  <si>
    <t>032718-C-102A</t>
  </si>
  <si>
    <t>032718-C-22A</t>
  </si>
  <si>
    <t>032718-C-103A</t>
  </si>
  <si>
    <t>032718-C-23A</t>
  </si>
  <si>
    <t>032718-C-104A</t>
  </si>
  <si>
    <t>032718-C-24A</t>
  </si>
  <si>
    <t>032718-C-105A</t>
  </si>
  <si>
    <t>032718-C-25A</t>
  </si>
  <si>
    <t>032718-C-106A</t>
  </si>
  <si>
    <t>032718-C-26A</t>
  </si>
  <si>
    <t>032718-C-107A</t>
  </si>
  <si>
    <t>032718-C-27A</t>
  </si>
  <si>
    <t>032718-C-108A</t>
  </si>
  <si>
    <t>032718-C-28A</t>
  </si>
  <si>
    <t>032718-C-109A</t>
  </si>
  <si>
    <t>032718-C-29A</t>
  </si>
  <si>
    <t>032718-C-110A</t>
  </si>
  <si>
    <t>032718-C-30A</t>
  </si>
  <si>
    <t>032718-C-111A</t>
  </si>
  <si>
    <t>032718-C-31A</t>
  </si>
  <si>
    <t>032718-C-112A</t>
  </si>
  <si>
    <t>032718-C-32A</t>
  </si>
  <si>
    <t>032718-C-33A</t>
  </si>
  <si>
    <t>032718-C-114A</t>
  </si>
  <si>
    <t>032718-C-34A</t>
  </si>
  <si>
    <t>032718-C-115A</t>
  </si>
  <si>
    <t>032718-C-35A</t>
  </si>
  <si>
    <t>032718-C-116A</t>
  </si>
  <si>
    <t>032718-C-36A</t>
  </si>
  <si>
    <t>032718-C-117A</t>
  </si>
  <si>
    <t>032718-C-37A</t>
  </si>
  <si>
    <t>032718-C-118A</t>
  </si>
  <si>
    <t>032718-C-38A</t>
  </si>
  <si>
    <t>032718-C-119A</t>
  </si>
  <si>
    <t>032718-C-39A</t>
  </si>
  <si>
    <t>032718-C-120A</t>
  </si>
  <si>
    <t>032718-C-40A</t>
  </si>
  <si>
    <t>032718-C-121A</t>
  </si>
  <si>
    <t>032718-C-41A</t>
  </si>
  <si>
    <t>032718-C-122A</t>
  </si>
  <si>
    <t>032718-C-42A</t>
  </si>
  <si>
    <t>032718-C-123A</t>
  </si>
  <si>
    <t>032718-C-43A</t>
  </si>
  <si>
    <t>032718-C-124A</t>
  </si>
  <si>
    <t>032718-C-44A</t>
  </si>
  <si>
    <t>032718-C-125A</t>
  </si>
  <si>
    <t>032718-C-45A</t>
  </si>
  <si>
    <t>032718-C-126A</t>
  </si>
  <si>
    <t>032718-C-46A</t>
  </si>
  <si>
    <t>032718-C-127A</t>
  </si>
  <si>
    <t>032718-C-47A</t>
  </si>
  <si>
    <t>032718-C-128A</t>
  </si>
  <si>
    <t>032718-C-48A</t>
  </si>
  <si>
    <t>032718-C-129A</t>
  </si>
  <si>
    <t>032718-C-49A</t>
  </si>
  <si>
    <t>032718-C-130A</t>
  </si>
  <si>
    <t>032718-C-50A</t>
  </si>
  <si>
    <t>032718-C-131A</t>
  </si>
  <si>
    <t>032718-C-51A</t>
  </si>
  <si>
    <t>032718-C-132A</t>
  </si>
  <si>
    <t>032718-C-52A</t>
  </si>
  <si>
    <t>032718-C-133A</t>
  </si>
  <si>
    <t>032718-C-53A</t>
  </si>
  <si>
    <t>032718-C-134A</t>
  </si>
  <si>
    <t>032718-C-54A</t>
  </si>
  <si>
    <t>032718-C-135A</t>
  </si>
  <si>
    <t>032718-C-55A</t>
  </si>
  <si>
    <t>032718-C-136A</t>
  </si>
  <si>
    <t>032718-C-56A</t>
  </si>
  <si>
    <t>032718-C-137A</t>
  </si>
  <si>
    <t>032718-C-57A</t>
  </si>
  <si>
    <t>032718-C-138A</t>
  </si>
  <si>
    <t>032718-C-58A</t>
  </si>
  <si>
    <t>032718-C-139A</t>
  </si>
  <si>
    <t>032718-C-59A</t>
  </si>
  <si>
    <t>032718-C-140A</t>
  </si>
  <si>
    <t>032718-C-60A</t>
  </si>
  <si>
    <t>032718-C-141A</t>
  </si>
  <si>
    <t>032718-C-61A</t>
  </si>
  <si>
    <t>032718-C-142A</t>
  </si>
  <si>
    <t>032718-C-62A</t>
  </si>
  <si>
    <t>032718-C-143A</t>
  </si>
  <si>
    <t>032718-C-63A</t>
  </si>
  <si>
    <t>032718-C-144A</t>
  </si>
  <si>
    <t>032718-C-64A</t>
  </si>
  <si>
    <t>032718-C-145A</t>
  </si>
  <si>
    <t>032718-C-65A</t>
  </si>
  <si>
    <t>032718-C-146A</t>
  </si>
  <si>
    <t>032718-C-66A</t>
  </si>
  <si>
    <t>032718-C-147A</t>
  </si>
  <si>
    <t>032718-C-67A</t>
  </si>
  <si>
    <t>032718-C-148A</t>
  </si>
  <si>
    <t>032718-C-68A</t>
  </si>
  <si>
    <t>032718-C-149A</t>
  </si>
  <si>
    <t>032718-C-69A</t>
  </si>
  <si>
    <t>032718-C-150A</t>
  </si>
  <si>
    <t>032718-C-70A</t>
  </si>
  <si>
    <t>032718-C-151A</t>
  </si>
  <si>
    <t>032718-C-71A</t>
  </si>
  <si>
    <t>032718-C-152A</t>
  </si>
  <si>
    <t>032718-C-72A</t>
  </si>
  <si>
    <t>032718-C-153A</t>
  </si>
  <si>
    <t>032718-C-73A</t>
  </si>
  <si>
    <t>032718-C-154A</t>
  </si>
  <si>
    <t>032718-C-74A</t>
  </si>
  <si>
    <t>032718-C-155A</t>
  </si>
  <si>
    <t>032718-C-75A</t>
  </si>
  <si>
    <t>032718-C-156A</t>
  </si>
  <si>
    <t>032718-C-76A</t>
  </si>
  <si>
    <t>032718-C-157A</t>
  </si>
  <si>
    <t>032718-C-77A</t>
  </si>
  <si>
    <t>032718-C-158A</t>
  </si>
  <si>
    <t>032718-C-78A</t>
  </si>
  <si>
    <t>032718-C-159A</t>
  </si>
  <si>
    <t>032718-C-79A</t>
  </si>
  <si>
    <t>032718-C-160A</t>
  </si>
  <si>
    <t>032718-C-80A</t>
  </si>
  <si>
    <t>032718-C-161A</t>
  </si>
  <si>
    <t>032718-C-81A</t>
  </si>
  <si>
    <t>032718-C-162A</t>
  </si>
  <si>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Limit of detection; LOD = 18.7 ng AP/g in mammary tissue; Lipid-Adjusted  AP given as ng of AP/g of lipid</t>
    </r>
  </si>
  <si>
    <t>BLOD = peak not detected</t>
  </si>
  <si>
    <t>LLOQ for AP = 100 ng/g in mammary tissue.</t>
  </si>
  <si>
    <t>K03014, C20302B-06</t>
  </si>
  <si>
    <t>K03014, C20302B-05</t>
  </si>
  <si>
    <t>Timepoint</t>
  </si>
  <si>
    <t>5 min</t>
  </si>
  <si>
    <t>10 min</t>
  </si>
  <si>
    <t>15 min</t>
  </si>
  <si>
    <t>20 min</t>
  </si>
  <si>
    <t>30 min</t>
  </si>
  <si>
    <t>1 h</t>
  </si>
  <si>
    <t>2 h</t>
  </si>
  <si>
    <t>4 h</t>
  </si>
  <si>
    <t>8 h</t>
  </si>
  <si>
    <t>12 h</t>
  </si>
  <si>
    <t>24 h</t>
  </si>
  <si>
    <t>48 h</t>
  </si>
  <si>
    <t>MS Excel 365 version 1907</t>
  </si>
  <si>
    <t xml:space="preserve">Ver. 1 saved on:  </t>
  </si>
  <si>
    <t>MS Excel 365, ver. 1907</t>
  </si>
  <si>
    <t>ULOQ = 5000 ng/g in mammary tissue, though triplicate standards at 20000 ng/g were found to be in agreement with curve.  Mammary samples were analyzed using 100-µL injections.</t>
  </si>
  <si>
    <t>MS Excel 365, version 1907</t>
  </si>
  <si>
    <t>Ver. 1 change:</t>
  </si>
  <si>
    <t>Added Timepoint column showing spelled-out data. All results data were rechecked by a Task Leader to verify that any potentially non-conforming data were accurate in table.</t>
  </si>
  <si>
    <t>J.Jones</t>
  </si>
  <si>
    <r>
      <t>Notes</t>
    </r>
    <r>
      <rPr>
        <b/>
        <vertAlign val="superscript"/>
        <sz val="11"/>
        <rFont val="Times New Roman"/>
        <family val="1"/>
      </rPr>
      <t xml:space="preserve"> b</t>
    </r>
  </si>
  <si>
    <t>1</t>
  </si>
  <si>
    <t xml:space="preserve">Added Timepoint column showing spelled-out data. Added Notes columns and corresponding footnote (b) to show that less conforming data were re-checked to verify accuracy in table. </t>
  </si>
  <si>
    <r>
      <rPr>
        <sz val="10"/>
        <color theme="1"/>
        <rFont val="Times New Roman"/>
        <family val="1"/>
      </rPr>
      <t>1:</t>
    </r>
    <r>
      <rPr>
        <sz val="11"/>
        <color theme="1"/>
        <rFont val="Times New Roman"/>
        <family val="1"/>
      </rPr>
      <t xml:space="preserve"> All analytical data for this blood sample were re-checked to verify correctness of results; no issues found with AP analysis. Data is valid.</t>
    </r>
  </si>
  <si>
    <t>1, 2</t>
  </si>
  <si>
    <t>032718-A-123A</t>
  </si>
  <si>
    <t>032718-A-158A</t>
  </si>
  <si>
    <r>
      <rPr>
        <sz val="10"/>
        <rFont val="Times New Roman"/>
        <family val="1"/>
      </rPr>
      <t xml:space="preserve">2: </t>
    </r>
    <r>
      <rPr>
        <sz val="11"/>
        <rFont val="Times New Roman"/>
        <family val="1"/>
      </rPr>
      <t>Insufficient sample.</t>
    </r>
  </si>
  <si>
    <r>
      <rPr>
        <vertAlign val="superscript"/>
        <sz val="11"/>
        <color theme="1"/>
        <rFont val="Times New Roman"/>
        <family val="1"/>
      </rPr>
      <t xml:space="preserve">b </t>
    </r>
    <r>
      <rPr>
        <sz val="11"/>
        <color theme="1"/>
        <rFont val="Times New Roman"/>
        <family val="1"/>
      </rPr>
      <t>Selected sample data were re-checked as indicated under respective Notes column. See all specific notes below.</t>
    </r>
  </si>
  <si>
    <t>031318-C-39B</t>
  </si>
  <si>
    <t>031318-C-46B</t>
  </si>
  <si>
    <t>031318-C-67B</t>
  </si>
  <si>
    <t>031318-C-38B</t>
  </si>
  <si>
    <t>031318-C-87B</t>
  </si>
  <si>
    <r>
      <rPr>
        <sz val="10"/>
        <color theme="1"/>
        <rFont val="Times New Roman"/>
        <family val="1"/>
      </rPr>
      <t>1:</t>
    </r>
    <r>
      <rPr>
        <sz val="11"/>
        <color theme="1"/>
        <rFont val="Times New Roman"/>
        <family val="1"/>
      </rPr>
      <t xml:space="preserve"> All analytical data for this mammary tissue sample were re-checked to verify correctness of results; no issues found with lipid or AP analysis. Data is valid.</t>
    </r>
  </si>
  <si>
    <t>Added Timepoint column showing spelled-out data. Added Notes columns and corresponding footnote (b) to show that less conforming data were re-checked to verify accuracy in table. Calibration #4 for lipids corrected; applicable sample lipids data had minor correction applied. Two adjusted lipid values (-28A and -92A) re-rounded.</t>
  </si>
  <si>
    <r>
      <rPr>
        <vertAlign val="superscript"/>
        <sz val="10"/>
        <color theme="1"/>
        <rFont val="Times New Roman"/>
        <family val="1"/>
      </rPr>
      <t xml:space="preserve">b </t>
    </r>
    <r>
      <rPr>
        <sz val="10"/>
        <color theme="1"/>
        <rFont val="Times New Roman"/>
        <family val="1"/>
      </rPr>
      <t>Selected sample data were re-checked as indicated under respective Notes column. See all specific notes below.</t>
    </r>
  </si>
  <si>
    <t>1: All analytical data for this mammary tissue sample were re-checked to verify correctness of results; no issues found with lipid or AP analysis. Data is valid.</t>
  </si>
  <si>
    <t>2: IS response was much higher for this sample than for any others.</t>
  </si>
  <si>
    <t>032718-C-113A</t>
  </si>
  <si>
    <r>
      <rPr>
        <sz val="10"/>
        <rFont val="Times New Roman"/>
        <family val="1"/>
      </rPr>
      <t xml:space="preserve">2: </t>
    </r>
    <r>
      <rPr>
        <sz val="11"/>
        <rFont val="Times New Roman"/>
        <family val="1"/>
      </rPr>
      <t>Sample Notes: Animal 38 and 39 aliquots B run (as 200 µL injection) and reported for AP since aliquot A (50 µL) results were below LLOQ; lipids results are from aliquot A. Animal 46 and 87 aliquots A samples were broken so aliquot B run instead. Animal 67 aliquot A had no determined IS present so aliquot B was run and reported for AP, but lipids results are from aliquot A.</t>
    </r>
  </si>
  <si>
    <t>Final</t>
  </si>
  <si>
    <t>0214424.000.006.006.057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</si>
</sst>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0;[Red]0"/>
    <numFmt numFmtId="166" formatCode="0.0000"/>
    <numFmt numFmtId="167" formatCode="0.000;[Red]0.000"/>
    <numFmt numFmtId="168" formatCode="0.0000;[Red]0.0000"/>
    <numFmt numFmtId="169" formatCode="0.0"/>
    <numFmt numFmtId="170" formatCode="#,##0.0"/>
  </numFmts>
  <fonts count="25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vertAlign val="superscript"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/>
    <xf numFmtId="167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right" vertical="center"/>
    </xf>
    <xf numFmtId="0" fontId="0" fillId="5" borderId="0" xfId="0" applyFill="1"/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5" fillId="0" borderId="3" xfId="0" applyFont="1" applyBorder="1" applyAlignment="1">
      <alignment horizontal="left" wrapText="1"/>
    </xf>
    <xf numFmtId="0" fontId="11" fillId="0" borderId="0" xfId="0" applyFont="1"/>
    <xf numFmtId="0" fontId="9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7" borderId="0" xfId="0" applyFont="1" applyFill="1" applyAlignment="1">
      <alignment horizontal="right" vertical="center"/>
    </xf>
    <xf numFmtId="0" fontId="2" fillId="7" borderId="0" xfId="0" applyFont="1" applyFill="1"/>
    <xf numFmtId="0" fontId="2" fillId="7" borderId="2" xfId="0" applyFont="1" applyFill="1" applyBorder="1"/>
    <xf numFmtId="0" fontId="0" fillId="7" borderId="1" xfId="0" applyFill="1" applyBorder="1"/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top" indent="1"/>
    </xf>
    <xf numFmtId="0" fontId="10" fillId="4" borderId="0" xfId="0" applyFont="1" applyFill="1" applyAlignment="1">
      <alignment horizontal="left" indent="1"/>
    </xf>
    <xf numFmtId="0" fontId="9" fillId="0" borderId="0" xfId="0" applyFont="1" applyAlignment="1">
      <alignment horizontal="right" wrapText="1" inden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4" fillId="0" borderId="3" xfId="0" applyFont="1" applyBorder="1" applyAlignment="1">
      <alignment horizontal="left" wrapText="1"/>
    </xf>
    <xf numFmtId="0" fontId="15" fillId="0" borderId="0" xfId="0" applyFont="1"/>
    <xf numFmtId="0" fontId="16" fillId="0" borderId="0" xfId="0" applyFont="1" applyAlignment="1">
      <alignment horizontal="left" wrapText="1"/>
    </xf>
    <xf numFmtId="0" fontId="0" fillId="7" borderId="0" xfId="0" applyFill="1"/>
    <xf numFmtId="169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8" fillId="0" borderId="0" xfId="0" applyFont="1"/>
    <xf numFmtId="0" fontId="10" fillId="5" borderId="0" xfId="0" applyFont="1" applyFill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2" fillId="7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70" fontId="1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/>
    <xf numFmtId="14" fontId="9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16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1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49" fontId="2" fillId="0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indent="1"/>
    </xf>
    <xf numFmtId="0" fontId="2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47625</xdr:rowOff>
    </xdr:from>
    <xdr:to>
      <xdr:col>1</xdr:col>
      <xdr:colOff>649606</xdr:colOff>
      <xdr:row>2</xdr:row>
      <xdr:rowOff>196215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B8A94A-04BF-4115-B824-8AB62778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5"/>
          <a:ext cx="1554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47624</xdr:rowOff>
    </xdr:from>
    <xdr:to>
      <xdr:col>1</xdr:col>
      <xdr:colOff>571819</xdr:colOff>
      <xdr:row>2</xdr:row>
      <xdr:rowOff>196214</xdr:rowOff>
    </xdr:to>
    <xdr:pic>
      <xdr:nvPicPr>
        <xdr:cNvPr id="177174" name="Picture 1">
          <a:extLst>
            <a:ext uri="{FF2B5EF4-FFF2-40B4-BE49-F238E27FC236}">
              <a16:creationId xmlns:a16="http://schemas.microsoft.com/office/drawing/2014/main" id="{ADF5B574-F996-4A98-A696-8BED0574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4"/>
          <a:ext cx="1571943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47627</xdr:rowOff>
    </xdr:from>
    <xdr:to>
      <xdr:col>1</xdr:col>
      <xdr:colOff>636271</xdr:colOff>
      <xdr:row>3</xdr:row>
      <xdr:rowOff>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8F0240-0825-4901-A075-FE43229E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7"/>
          <a:ext cx="16459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47626</xdr:rowOff>
    </xdr:from>
    <xdr:to>
      <xdr:col>1</xdr:col>
      <xdr:colOff>645796</xdr:colOff>
      <xdr:row>2</xdr:row>
      <xdr:rowOff>181522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7BCFD8-B15B-4AC0-8F0D-0F748D59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6"/>
          <a:ext cx="1645920" cy="533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488E5-7852-4C69-86A4-EFAD4BF8E31D}">
  <sheetPr>
    <pageSetUpPr fitToPage="1"/>
  </sheetPr>
  <dimension ref="A1:L106"/>
  <sheetViews>
    <sheetView tabSelected="1" zoomScaleNormal="100" workbookViewId="0">
      <selection activeCell="N100" sqref="N100"/>
    </sheetView>
  </sheetViews>
  <sheetFormatPr defaultRowHeight="15" x14ac:dyDescent="0.2"/>
  <cols>
    <col min="1" max="1" width="14.140625" style="3" customWidth="1"/>
    <col min="2" max="3" width="14.7109375" style="3" customWidth="1"/>
    <col min="4" max="4" width="11.7109375" style="3" customWidth="1"/>
    <col min="5" max="5" width="15.7109375" style="3" customWidth="1"/>
    <col min="6" max="6" width="14.7109375" style="3" customWidth="1"/>
    <col min="7" max="7" width="8.7109375" style="3" customWidth="1"/>
    <col min="8" max="8" width="2.7109375" style="15" customWidth="1"/>
    <col min="9" max="9" width="11.7109375" customWidth="1"/>
    <col min="10" max="10" width="15.7109375" customWidth="1"/>
    <col min="11" max="11" width="14.7109375" customWidth="1"/>
    <col min="12" max="12" width="8.7109375" customWidth="1"/>
  </cols>
  <sheetData>
    <row r="1" spans="1:12" ht="15.75" x14ac:dyDescent="0.2">
      <c r="A1" s="1"/>
      <c r="B1" s="1"/>
      <c r="E1" s="24" t="s">
        <v>7</v>
      </c>
    </row>
    <row r="2" spans="1:12" ht="15.75" thickBot="1" x14ac:dyDescent="0.25">
      <c r="A2" s="1"/>
      <c r="B2" s="1"/>
      <c r="C2" s="1"/>
      <c r="D2" s="1"/>
      <c r="E2" s="1"/>
      <c r="F2" s="1"/>
      <c r="G2" s="1"/>
    </row>
    <row r="3" spans="1:12" ht="18" customHeight="1" thickTop="1" thickBot="1" x14ac:dyDescent="0.25">
      <c r="A3" s="1"/>
      <c r="B3" s="1"/>
      <c r="D3" s="4"/>
      <c r="E3" s="140" t="s">
        <v>896</v>
      </c>
      <c r="F3" s="141"/>
      <c r="G3" s="112"/>
    </row>
    <row r="4" spans="1:12" ht="15.75" thickTop="1" x14ac:dyDescent="0.2">
      <c r="A4" s="1"/>
      <c r="B4" s="1"/>
      <c r="C4" s="1"/>
      <c r="F4" s="1"/>
      <c r="G4" s="1"/>
    </row>
    <row r="5" spans="1:12" x14ac:dyDescent="0.2">
      <c r="B5" s="5" t="s">
        <v>0</v>
      </c>
      <c r="C5" s="2" t="s">
        <v>324</v>
      </c>
      <c r="E5" s="2"/>
    </row>
    <row r="6" spans="1:12" x14ac:dyDescent="0.25">
      <c r="B6" s="5" t="s">
        <v>2</v>
      </c>
      <c r="C6" s="2" t="s">
        <v>5</v>
      </c>
      <c r="E6" s="2"/>
      <c r="I6" s="25" t="s">
        <v>329</v>
      </c>
      <c r="J6" s="43" t="s">
        <v>853</v>
      </c>
    </row>
    <row r="7" spans="1:12" x14ac:dyDescent="0.2">
      <c r="B7" s="5" t="s">
        <v>3</v>
      </c>
      <c r="C7" s="6" t="s">
        <v>897</v>
      </c>
      <c r="E7" s="6"/>
      <c r="F7" s="5"/>
      <c r="G7" s="5"/>
      <c r="I7" s="25" t="s">
        <v>1</v>
      </c>
      <c r="J7" s="2" t="s">
        <v>10</v>
      </c>
    </row>
    <row r="8" spans="1:12" ht="13.9" customHeight="1" x14ac:dyDescent="0.2">
      <c r="B8" s="64" t="s">
        <v>4</v>
      </c>
      <c r="C8" s="63" t="s">
        <v>507</v>
      </c>
      <c r="E8" s="62"/>
      <c r="F8" s="5"/>
      <c r="G8" s="5"/>
      <c r="I8" s="25" t="s">
        <v>6</v>
      </c>
      <c r="J8" s="14" t="s">
        <v>11</v>
      </c>
    </row>
    <row r="9" spans="1:12" x14ac:dyDescent="0.2">
      <c r="B9" s="5" t="s">
        <v>331</v>
      </c>
      <c r="C9" s="47" t="s">
        <v>332</v>
      </c>
      <c r="E9"/>
      <c r="F9" s="5"/>
      <c r="G9" s="5"/>
      <c r="I9" s="25" t="s">
        <v>8</v>
      </c>
      <c r="J9" s="2" t="s">
        <v>12</v>
      </c>
    </row>
    <row r="10" spans="1:12" ht="12.75" x14ac:dyDescent="0.2">
      <c r="A10"/>
      <c r="B10"/>
      <c r="C10"/>
      <c r="D10"/>
      <c r="E10"/>
      <c r="F10"/>
      <c r="G10"/>
      <c r="H10"/>
    </row>
    <row r="11" spans="1:12" ht="15.75" x14ac:dyDescent="0.25">
      <c r="C11" s="5"/>
      <c r="D11" s="49" t="s">
        <v>322</v>
      </c>
      <c r="E11" s="20"/>
      <c r="F11" s="19"/>
      <c r="G11" s="19"/>
      <c r="H11" s="38"/>
      <c r="I11" s="23" t="s">
        <v>323</v>
      </c>
      <c r="J11" s="22"/>
      <c r="K11" s="22"/>
      <c r="L11" s="22"/>
    </row>
    <row r="12" spans="1:12" ht="42.75" x14ac:dyDescent="0.2">
      <c r="A12" s="42" t="s">
        <v>334</v>
      </c>
      <c r="B12" s="42" t="s">
        <v>854</v>
      </c>
      <c r="C12" s="42" t="s">
        <v>335</v>
      </c>
      <c r="D12" s="42" t="s">
        <v>321</v>
      </c>
      <c r="E12" s="42" t="s">
        <v>341</v>
      </c>
      <c r="F12" s="32" t="s">
        <v>342</v>
      </c>
      <c r="G12" s="113" t="s">
        <v>875</v>
      </c>
      <c r="H12" s="41"/>
      <c r="I12" s="42" t="s">
        <v>321</v>
      </c>
      <c r="J12" s="42" t="s">
        <v>341</v>
      </c>
      <c r="K12" s="32" t="s">
        <v>342</v>
      </c>
      <c r="L12" s="113" t="s">
        <v>875</v>
      </c>
    </row>
    <row r="13" spans="1:12" x14ac:dyDescent="0.25">
      <c r="A13" s="3">
        <v>0</v>
      </c>
      <c r="B13" s="11" t="s">
        <v>509</v>
      </c>
      <c r="C13" s="11" t="s">
        <v>509</v>
      </c>
      <c r="D13" s="7" t="s">
        <v>183</v>
      </c>
      <c r="E13" s="11" t="s">
        <v>343</v>
      </c>
      <c r="F13" s="65">
        <v>5.89359007016051</v>
      </c>
      <c r="G13" s="117"/>
      <c r="H13" s="59"/>
      <c r="I13" s="11" t="s">
        <v>247</v>
      </c>
      <c r="J13" s="11" t="s">
        <v>424</v>
      </c>
      <c r="K13" s="70">
        <v>4.25388135248628</v>
      </c>
      <c r="L13" s="117"/>
    </row>
    <row r="14" spans="1:12" x14ac:dyDescent="0.25">
      <c r="A14" s="3">
        <v>0</v>
      </c>
      <c r="B14" s="11" t="s">
        <v>509</v>
      </c>
      <c r="C14" s="11" t="s">
        <v>509</v>
      </c>
      <c r="D14" s="7" t="s">
        <v>205</v>
      </c>
      <c r="E14" s="11" t="s">
        <v>344</v>
      </c>
      <c r="F14" s="70">
        <v>4.84139898501396</v>
      </c>
      <c r="G14" s="117"/>
      <c r="H14" s="59"/>
      <c r="I14" s="11" t="s">
        <v>256</v>
      </c>
      <c r="J14" s="11" t="s">
        <v>425</v>
      </c>
      <c r="K14" s="70">
        <v>4.6049885584179702</v>
      </c>
      <c r="L14" s="117"/>
    </row>
    <row r="15" spans="1:12" x14ac:dyDescent="0.25">
      <c r="A15" s="3">
        <v>0</v>
      </c>
      <c r="B15" s="11" t="s">
        <v>509</v>
      </c>
      <c r="C15" s="11" t="s">
        <v>509</v>
      </c>
      <c r="D15" s="7" t="s">
        <v>206</v>
      </c>
      <c r="E15" s="11" t="s">
        <v>345</v>
      </c>
      <c r="F15" s="65">
        <v>5.6546786334504802</v>
      </c>
      <c r="G15" s="117"/>
      <c r="H15" s="59"/>
      <c r="I15" s="11" t="s">
        <v>288</v>
      </c>
      <c r="J15" s="11" t="s">
        <v>426</v>
      </c>
      <c r="K15" s="70">
        <v>4.0957962009940596</v>
      </c>
      <c r="L15" s="117"/>
    </row>
    <row r="16" spans="1:12" x14ac:dyDescent="0.25">
      <c r="A16" s="11">
        <v>50</v>
      </c>
      <c r="B16" s="11" t="s">
        <v>13</v>
      </c>
      <c r="C16" s="11" t="s">
        <v>13</v>
      </c>
      <c r="D16" s="7" t="s">
        <v>165</v>
      </c>
      <c r="E16" s="11" t="s">
        <v>346</v>
      </c>
      <c r="F16" s="66">
        <v>10.5438412974417</v>
      </c>
      <c r="G16" s="117"/>
      <c r="H16" s="39"/>
      <c r="I16" s="7" t="s">
        <v>243</v>
      </c>
      <c r="J16" s="11" t="s">
        <v>427</v>
      </c>
      <c r="K16" s="66">
        <v>32.343368589163198</v>
      </c>
      <c r="L16" s="117"/>
    </row>
    <row r="17" spans="1:12" x14ac:dyDescent="0.25">
      <c r="A17" s="11">
        <v>50</v>
      </c>
      <c r="B17" s="11" t="s">
        <v>13</v>
      </c>
      <c r="C17" s="11" t="s">
        <v>13</v>
      </c>
      <c r="D17" s="7" t="s">
        <v>166</v>
      </c>
      <c r="E17" s="11" t="s">
        <v>347</v>
      </c>
      <c r="F17" s="65">
        <v>9.1860288175113407</v>
      </c>
      <c r="G17" s="117"/>
      <c r="H17" s="39"/>
      <c r="I17" s="7" t="s">
        <v>244</v>
      </c>
      <c r="J17" s="11" t="s">
        <v>428</v>
      </c>
      <c r="K17" s="66">
        <v>25.8008729752524</v>
      </c>
      <c r="L17" s="117"/>
    </row>
    <row r="18" spans="1:12" x14ac:dyDescent="0.25">
      <c r="A18" s="11">
        <v>50</v>
      </c>
      <c r="B18" s="11" t="s">
        <v>13</v>
      </c>
      <c r="C18" s="11" t="s">
        <v>13</v>
      </c>
      <c r="D18" s="7" t="s">
        <v>167</v>
      </c>
      <c r="E18" s="11" t="s">
        <v>348</v>
      </c>
      <c r="F18" s="66">
        <v>12.014999378708699</v>
      </c>
      <c r="G18" s="117"/>
      <c r="H18" s="39"/>
      <c r="I18" s="7" t="s">
        <v>245</v>
      </c>
      <c r="J18" s="11" t="s">
        <v>429</v>
      </c>
      <c r="K18" s="66">
        <v>21.850358930687801</v>
      </c>
      <c r="L18" s="117"/>
    </row>
    <row r="19" spans="1:12" x14ac:dyDescent="0.25">
      <c r="A19" s="11">
        <v>50</v>
      </c>
      <c r="B19" s="11" t="s">
        <v>855</v>
      </c>
      <c r="C19" s="17">
        <f>5/60</f>
        <v>8.3333333333333329E-2</v>
      </c>
      <c r="D19" s="7" t="s">
        <v>168</v>
      </c>
      <c r="E19" s="11" t="s">
        <v>349</v>
      </c>
      <c r="F19" s="61">
        <v>861.21494657356095</v>
      </c>
      <c r="G19" s="116"/>
      <c r="H19" s="39"/>
      <c r="I19" s="7" t="s">
        <v>246</v>
      </c>
      <c r="J19" s="11" t="s">
        <v>430</v>
      </c>
      <c r="K19" s="61">
        <v>961.869348411283</v>
      </c>
      <c r="L19" s="116"/>
    </row>
    <row r="20" spans="1:12" x14ac:dyDescent="0.25">
      <c r="A20" s="11">
        <v>50</v>
      </c>
      <c r="B20" s="11" t="s">
        <v>855</v>
      </c>
      <c r="C20" s="17">
        <f>5/60</f>
        <v>8.3333333333333329E-2</v>
      </c>
      <c r="D20" s="7" t="s">
        <v>169</v>
      </c>
      <c r="E20" s="11" t="s">
        <v>350</v>
      </c>
      <c r="F20" s="61">
        <v>608.89672272338305</v>
      </c>
      <c r="G20" s="116"/>
      <c r="H20" s="39"/>
      <c r="I20" s="7" t="s">
        <v>247</v>
      </c>
      <c r="J20" s="11" t="s">
        <v>431</v>
      </c>
      <c r="K20" s="61">
        <v>968.48783973098296</v>
      </c>
      <c r="L20" s="116"/>
    </row>
    <row r="21" spans="1:12" x14ac:dyDescent="0.25">
      <c r="A21" s="11">
        <v>50</v>
      </c>
      <c r="B21" s="11" t="s">
        <v>855</v>
      </c>
      <c r="C21" s="17">
        <f>5/60</f>
        <v>8.3333333333333329E-2</v>
      </c>
      <c r="D21" s="7" t="s">
        <v>170</v>
      </c>
      <c r="E21" s="11" t="s">
        <v>351</v>
      </c>
      <c r="F21" s="61">
        <v>558.77991732327303</v>
      </c>
      <c r="G21" s="116"/>
      <c r="H21" s="39"/>
      <c r="I21" s="7" t="s">
        <v>248</v>
      </c>
      <c r="J21" s="11" t="s">
        <v>432</v>
      </c>
      <c r="K21" s="61">
        <v>955.43686015395497</v>
      </c>
      <c r="L21" s="116"/>
    </row>
    <row r="22" spans="1:12" x14ac:dyDescent="0.25">
      <c r="A22" s="11">
        <v>50</v>
      </c>
      <c r="B22" s="11" t="s">
        <v>856</v>
      </c>
      <c r="C22" s="16">
        <f>10/60</f>
        <v>0.16666666666666666</v>
      </c>
      <c r="D22" s="7" t="s">
        <v>171</v>
      </c>
      <c r="E22" s="11" t="s">
        <v>352</v>
      </c>
      <c r="F22" s="61">
        <v>677.40386415640296</v>
      </c>
      <c r="G22" s="116"/>
      <c r="H22" s="39"/>
      <c r="I22" s="7" t="s">
        <v>249</v>
      </c>
      <c r="J22" s="11" t="s">
        <v>433</v>
      </c>
      <c r="K22" s="61">
        <v>1230</v>
      </c>
      <c r="L22" s="116"/>
    </row>
    <row r="23" spans="1:12" x14ac:dyDescent="0.25">
      <c r="A23" s="11">
        <v>50</v>
      </c>
      <c r="B23" s="11" t="s">
        <v>856</v>
      </c>
      <c r="C23" s="16">
        <f>10/60</f>
        <v>0.16666666666666666</v>
      </c>
      <c r="D23" s="7" t="s">
        <v>172</v>
      </c>
      <c r="E23" s="11" t="s">
        <v>353</v>
      </c>
      <c r="F23" s="61">
        <v>582.977544682337</v>
      </c>
      <c r="G23" s="116"/>
      <c r="H23" s="39"/>
      <c r="I23" s="7" t="s">
        <v>250</v>
      </c>
      <c r="J23" s="11" t="s">
        <v>434</v>
      </c>
      <c r="K23" s="61">
        <v>924.88704704745396</v>
      </c>
      <c r="L23" s="116"/>
    </row>
    <row r="24" spans="1:12" x14ac:dyDescent="0.25">
      <c r="A24" s="11">
        <v>50</v>
      </c>
      <c r="B24" s="11" t="s">
        <v>856</v>
      </c>
      <c r="C24" s="16">
        <f>10/60</f>
        <v>0.16666666666666666</v>
      </c>
      <c r="D24" s="7" t="s">
        <v>173</v>
      </c>
      <c r="E24" s="11" t="s">
        <v>354</v>
      </c>
      <c r="F24" s="61">
        <v>1039.92757441512</v>
      </c>
      <c r="G24" s="116">
        <v>1</v>
      </c>
      <c r="H24" s="39"/>
      <c r="I24" s="7" t="s">
        <v>251</v>
      </c>
      <c r="J24" s="11" t="s">
        <v>435</v>
      </c>
      <c r="K24" s="61">
        <v>1180</v>
      </c>
      <c r="L24" s="116"/>
    </row>
    <row r="25" spans="1:12" x14ac:dyDescent="0.25">
      <c r="A25" s="11">
        <v>50</v>
      </c>
      <c r="B25" s="11" t="s">
        <v>857</v>
      </c>
      <c r="C25" s="11">
        <v>0.25</v>
      </c>
      <c r="D25" s="7" t="s">
        <v>174</v>
      </c>
      <c r="E25" s="11" t="s">
        <v>355</v>
      </c>
      <c r="F25" s="61">
        <v>637.83729188946302</v>
      </c>
      <c r="G25" s="116"/>
      <c r="H25" s="39"/>
      <c r="I25" s="7" t="s">
        <v>252</v>
      </c>
      <c r="J25" s="11" t="s">
        <v>436</v>
      </c>
      <c r="K25" s="61">
        <v>808.27365914426002</v>
      </c>
      <c r="L25" s="116"/>
    </row>
    <row r="26" spans="1:12" x14ac:dyDescent="0.25">
      <c r="A26" s="11">
        <v>50</v>
      </c>
      <c r="B26" s="11" t="s">
        <v>857</v>
      </c>
      <c r="C26" s="11">
        <v>0.25</v>
      </c>
      <c r="D26" s="7" t="s">
        <v>175</v>
      </c>
      <c r="E26" s="11" t="s">
        <v>356</v>
      </c>
      <c r="F26" s="61">
        <v>691.02505511537197</v>
      </c>
      <c r="G26" s="116"/>
      <c r="H26" s="39"/>
      <c r="I26" s="7" t="s">
        <v>253</v>
      </c>
      <c r="J26" s="11" t="s">
        <v>437</v>
      </c>
      <c r="K26" s="61">
        <v>722.95256234077794</v>
      </c>
      <c r="L26" s="116"/>
    </row>
    <row r="27" spans="1:12" x14ac:dyDescent="0.25">
      <c r="A27" s="11">
        <v>50</v>
      </c>
      <c r="B27" s="11" t="s">
        <v>857</v>
      </c>
      <c r="C27" s="11">
        <v>0.25</v>
      </c>
      <c r="D27" s="7" t="s">
        <v>176</v>
      </c>
      <c r="E27" s="11" t="s">
        <v>357</v>
      </c>
      <c r="F27" s="61">
        <v>688.60795953823504</v>
      </c>
      <c r="G27" s="116"/>
      <c r="H27" s="39"/>
      <c r="I27" s="7" t="s">
        <v>254</v>
      </c>
      <c r="J27" s="11" t="s">
        <v>438</v>
      </c>
      <c r="K27" s="61">
        <v>1790.13165209822</v>
      </c>
      <c r="L27" s="116" t="s">
        <v>876</v>
      </c>
    </row>
    <row r="28" spans="1:12" x14ac:dyDescent="0.25">
      <c r="A28" s="11">
        <v>50</v>
      </c>
      <c r="B28" s="11" t="s">
        <v>858</v>
      </c>
      <c r="C28" s="18">
        <f>20/60</f>
        <v>0.33333333333333331</v>
      </c>
      <c r="D28" s="7" t="s">
        <v>177</v>
      </c>
      <c r="E28" s="11" t="s">
        <v>358</v>
      </c>
      <c r="F28" s="61">
        <v>596.59089284833203</v>
      </c>
      <c r="G28" s="116"/>
      <c r="H28" s="39"/>
      <c r="I28" s="7" t="s">
        <v>255</v>
      </c>
      <c r="J28" s="11" t="s">
        <v>439</v>
      </c>
      <c r="K28" s="61">
        <v>1240</v>
      </c>
      <c r="L28" s="116"/>
    </row>
    <row r="29" spans="1:12" x14ac:dyDescent="0.25">
      <c r="A29" s="11">
        <v>50</v>
      </c>
      <c r="B29" s="11" t="s">
        <v>858</v>
      </c>
      <c r="C29" s="18">
        <f>20/60</f>
        <v>0.33333333333333331</v>
      </c>
      <c r="D29" s="7" t="s">
        <v>178</v>
      </c>
      <c r="E29" s="11" t="s">
        <v>359</v>
      </c>
      <c r="F29" s="61">
        <v>649.18407593124903</v>
      </c>
      <c r="G29" s="116"/>
      <c r="H29" s="39"/>
      <c r="I29" s="7" t="s">
        <v>256</v>
      </c>
      <c r="J29" s="11" t="s">
        <v>440</v>
      </c>
      <c r="K29" s="61">
        <v>1140</v>
      </c>
      <c r="L29" s="116"/>
    </row>
    <row r="30" spans="1:12" x14ac:dyDescent="0.25">
      <c r="A30" s="11">
        <v>50</v>
      </c>
      <c r="B30" s="11" t="s">
        <v>858</v>
      </c>
      <c r="C30" s="18">
        <f>20/60</f>
        <v>0.33333333333333331</v>
      </c>
      <c r="D30" s="7" t="s">
        <v>179</v>
      </c>
      <c r="E30" s="11" t="s">
        <v>360</v>
      </c>
      <c r="F30" s="61">
        <v>682.733865920418</v>
      </c>
      <c r="G30" s="116"/>
      <c r="H30" s="39"/>
      <c r="I30" s="7" t="s">
        <v>257</v>
      </c>
      <c r="J30" s="11" t="s">
        <v>441</v>
      </c>
      <c r="K30" s="61">
        <v>1040</v>
      </c>
      <c r="L30" s="116"/>
    </row>
    <row r="31" spans="1:12" x14ac:dyDescent="0.25">
      <c r="A31" s="11">
        <v>50</v>
      </c>
      <c r="B31" s="11" t="s">
        <v>859</v>
      </c>
      <c r="C31" s="11">
        <v>0.5</v>
      </c>
      <c r="D31" s="7" t="s">
        <v>180</v>
      </c>
      <c r="E31" s="11" t="s">
        <v>361</v>
      </c>
      <c r="F31" s="61">
        <v>503.71396882652698</v>
      </c>
      <c r="G31" s="116"/>
      <c r="H31" s="39"/>
      <c r="I31" s="7" t="s">
        <v>258</v>
      </c>
      <c r="J31" s="11" t="s">
        <v>442</v>
      </c>
      <c r="K31" s="61">
        <v>755.17161912494896</v>
      </c>
      <c r="L31" s="116"/>
    </row>
    <row r="32" spans="1:12" x14ac:dyDescent="0.25">
      <c r="A32" s="11">
        <v>50</v>
      </c>
      <c r="B32" s="11" t="s">
        <v>859</v>
      </c>
      <c r="C32" s="11">
        <v>0.5</v>
      </c>
      <c r="D32" s="7" t="s">
        <v>181</v>
      </c>
      <c r="E32" s="11" t="s">
        <v>362</v>
      </c>
      <c r="F32" s="61">
        <v>589.858114269672</v>
      </c>
      <c r="G32" s="116"/>
      <c r="H32" s="39"/>
      <c r="I32" s="7" t="s">
        <v>259</v>
      </c>
      <c r="J32" s="11" t="s">
        <v>443</v>
      </c>
      <c r="K32" s="61">
        <v>1430</v>
      </c>
      <c r="L32" s="116"/>
    </row>
    <row r="33" spans="1:12" x14ac:dyDescent="0.25">
      <c r="A33" s="11">
        <v>50</v>
      </c>
      <c r="B33" s="11" t="s">
        <v>859</v>
      </c>
      <c r="C33" s="11">
        <v>0.5</v>
      </c>
      <c r="D33" s="7" t="s">
        <v>182</v>
      </c>
      <c r="E33" s="11" t="s">
        <v>363</v>
      </c>
      <c r="F33" s="61">
        <v>743.35474930923897</v>
      </c>
      <c r="G33" s="116"/>
      <c r="H33" s="39"/>
      <c r="I33" s="7" t="s">
        <v>260</v>
      </c>
      <c r="J33" s="11" t="s">
        <v>444</v>
      </c>
      <c r="K33" s="61">
        <v>1170</v>
      </c>
      <c r="L33" s="116"/>
    </row>
    <row r="34" spans="1:12" x14ac:dyDescent="0.25">
      <c r="A34" s="11">
        <v>50</v>
      </c>
      <c r="B34" s="11" t="s">
        <v>860</v>
      </c>
      <c r="C34" s="11">
        <v>1</v>
      </c>
      <c r="D34" s="7" t="s">
        <v>183</v>
      </c>
      <c r="E34" s="11" t="s">
        <v>364</v>
      </c>
      <c r="F34" s="61">
        <v>469.21173267201402</v>
      </c>
      <c r="G34" s="116"/>
      <c r="H34" s="39"/>
      <c r="I34" s="7" t="s">
        <v>261</v>
      </c>
      <c r="J34" s="11" t="s">
        <v>445</v>
      </c>
      <c r="K34" s="61">
        <v>941.36760964495204</v>
      </c>
      <c r="L34" s="116"/>
    </row>
    <row r="35" spans="1:12" x14ac:dyDescent="0.25">
      <c r="A35" s="11">
        <v>50</v>
      </c>
      <c r="B35" s="11" t="s">
        <v>860</v>
      </c>
      <c r="C35" s="11">
        <v>1</v>
      </c>
      <c r="D35" s="7" t="s">
        <v>184</v>
      </c>
      <c r="E35" s="11" t="s">
        <v>365</v>
      </c>
      <c r="F35" s="61">
        <v>433.72100769977402</v>
      </c>
      <c r="G35" s="116"/>
      <c r="H35" s="39"/>
      <c r="I35" s="7" t="s">
        <v>262</v>
      </c>
      <c r="J35" s="11" t="s">
        <v>446</v>
      </c>
      <c r="K35" s="61">
        <v>907.89882238200596</v>
      </c>
      <c r="L35" s="116"/>
    </row>
    <row r="36" spans="1:12" x14ac:dyDescent="0.25">
      <c r="A36" s="11">
        <v>50</v>
      </c>
      <c r="B36" s="11" t="s">
        <v>860</v>
      </c>
      <c r="C36" s="11">
        <v>1</v>
      </c>
      <c r="D36" s="7" t="s">
        <v>185</v>
      </c>
      <c r="E36" s="11" t="s">
        <v>366</v>
      </c>
      <c r="F36" s="61">
        <v>759.37513428801003</v>
      </c>
      <c r="G36" s="116"/>
      <c r="H36" s="39"/>
      <c r="I36" s="7" t="s">
        <v>263</v>
      </c>
      <c r="J36" s="11" t="s">
        <v>447</v>
      </c>
      <c r="K36" s="61">
        <v>1130</v>
      </c>
      <c r="L36" s="116"/>
    </row>
    <row r="37" spans="1:12" x14ac:dyDescent="0.25">
      <c r="A37" s="11">
        <v>50</v>
      </c>
      <c r="B37" s="11" t="s">
        <v>861</v>
      </c>
      <c r="C37" s="11">
        <v>2</v>
      </c>
      <c r="D37" s="7" t="s">
        <v>186</v>
      </c>
      <c r="E37" s="11" t="s">
        <v>367</v>
      </c>
      <c r="F37" s="60">
        <v>75.589360602916699</v>
      </c>
      <c r="G37" s="116"/>
      <c r="H37" s="39"/>
      <c r="I37" s="7" t="s">
        <v>264</v>
      </c>
      <c r="J37" s="11" t="s">
        <v>448</v>
      </c>
      <c r="K37" s="61">
        <v>138.941800496691</v>
      </c>
      <c r="L37" s="116"/>
    </row>
    <row r="38" spans="1:12" x14ac:dyDescent="0.25">
      <c r="A38" s="11">
        <v>50</v>
      </c>
      <c r="B38" s="11" t="s">
        <v>861</v>
      </c>
      <c r="C38" s="11">
        <v>2</v>
      </c>
      <c r="D38" s="7" t="s">
        <v>187</v>
      </c>
      <c r="E38" s="11" t="s">
        <v>368</v>
      </c>
      <c r="F38" s="60">
        <v>83.617593582189897</v>
      </c>
      <c r="G38" s="116"/>
      <c r="H38" s="39"/>
      <c r="I38" s="7" t="s">
        <v>265</v>
      </c>
      <c r="J38" s="11" t="s">
        <v>449</v>
      </c>
      <c r="K38" s="61">
        <v>120.99634287430599</v>
      </c>
      <c r="L38" s="116"/>
    </row>
    <row r="39" spans="1:12" x14ac:dyDescent="0.25">
      <c r="A39" s="11">
        <v>50</v>
      </c>
      <c r="B39" s="11" t="s">
        <v>861</v>
      </c>
      <c r="C39" s="11">
        <v>2</v>
      </c>
      <c r="D39" s="7" t="s">
        <v>188</v>
      </c>
      <c r="E39" s="11" t="s">
        <v>369</v>
      </c>
      <c r="F39" s="61">
        <v>120.363559525963</v>
      </c>
      <c r="G39" s="116"/>
      <c r="H39" s="39"/>
      <c r="I39" s="7" t="s">
        <v>266</v>
      </c>
      <c r="J39" s="11" t="s">
        <v>450</v>
      </c>
      <c r="K39" s="61">
        <v>178.58387932853901</v>
      </c>
      <c r="L39" s="116"/>
    </row>
    <row r="40" spans="1:12" x14ac:dyDescent="0.25">
      <c r="A40" s="11">
        <v>50</v>
      </c>
      <c r="B40" s="11" t="s">
        <v>862</v>
      </c>
      <c r="C40" s="11">
        <v>4</v>
      </c>
      <c r="D40" s="7" t="s">
        <v>189</v>
      </c>
      <c r="E40" s="11" t="s">
        <v>370</v>
      </c>
      <c r="F40" s="60">
        <v>85.8752897485913</v>
      </c>
      <c r="G40" s="116"/>
      <c r="H40" s="39"/>
      <c r="I40" s="7" t="s">
        <v>267</v>
      </c>
      <c r="J40" s="11" t="s">
        <v>451</v>
      </c>
      <c r="K40" s="61">
        <v>140.32212005265001</v>
      </c>
      <c r="L40" s="116"/>
    </row>
    <row r="41" spans="1:12" x14ac:dyDescent="0.25">
      <c r="A41" s="11">
        <v>50</v>
      </c>
      <c r="B41" s="11" t="s">
        <v>862</v>
      </c>
      <c r="C41" s="11">
        <v>4</v>
      </c>
      <c r="D41" s="7" t="s">
        <v>190</v>
      </c>
      <c r="E41" s="11" t="s">
        <v>371</v>
      </c>
      <c r="F41" s="61">
        <v>116.95643393813</v>
      </c>
      <c r="G41" s="116"/>
      <c r="H41" s="39"/>
      <c r="I41" s="7" t="s">
        <v>268</v>
      </c>
      <c r="J41" s="11" t="s">
        <v>452</v>
      </c>
      <c r="K41" s="61">
        <v>117.572404725125</v>
      </c>
      <c r="L41" s="116"/>
    </row>
    <row r="42" spans="1:12" x14ac:dyDescent="0.25">
      <c r="A42" s="11">
        <v>50</v>
      </c>
      <c r="B42" s="11" t="s">
        <v>862</v>
      </c>
      <c r="C42" s="11">
        <v>4</v>
      </c>
      <c r="D42" s="7" t="s">
        <v>191</v>
      </c>
      <c r="E42" s="11" t="s">
        <v>372</v>
      </c>
      <c r="F42" s="60">
        <v>73.416194950126197</v>
      </c>
      <c r="G42" s="116"/>
      <c r="H42" s="39"/>
      <c r="I42" s="7" t="s">
        <v>269</v>
      </c>
      <c r="J42" s="11" t="s">
        <v>453</v>
      </c>
      <c r="K42" s="61">
        <v>222.73612412065</v>
      </c>
      <c r="L42" s="116"/>
    </row>
    <row r="43" spans="1:12" x14ac:dyDescent="0.25">
      <c r="A43" s="11">
        <v>50</v>
      </c>
      <c r="B43" s="11" t="s">
        <v>863</v>
      </c>
      <c r="C43" s="11">
        <v>8</v>
      </c>
      <c r="D43" s="7" t="s">
        <v>192</v>
      </c>
      <c r="E43" s="11" t="s">
        <v>373</v>
      </c>
      <c r="F43" s="60">
        <v>64.235478670568497</v>
      </c>
      <c r="G43" s="116"/>
      <c r="H43" s="39"/>
      <c r="I43" s="7" t="s">
        <v>270</v>
      </c>
      <c r="J43" s="11" t="s">
        <v>454</v>
      </c>
      <c r="K43" s="61">
        <v>129.352683203205</v>
      </c>
      <c r="L43" s="116"/>
    </row>
    <row r="44" spans="1:12" x14ac:dyDescent="0.25">
      <c r="A44" s="11">
        <v>50</v>
      </c>
      <c r="B44" s="11" t="s">
        <v>863</v>
      </c>
      <c r="C44" s="11">
        <v>8</v>
      </c>
      <c r="D44" s="7" t="s">
        <v>193</v>
      </c>
      <c r="E44" s="11" t="s">
        <v>374</v>
      </c>
      <c r="F44" s="60">
        <v>56.612422975818802</v>
      </c>
      <c r="G44" s="116"/>
      <c r="H44" s="39"/>
      <c r="I44" s="7" t="s">
        <v>271</v>
      </c>
      <c r="J44" s="11" t="s">
        <v>455</v>
      </c>
      <c r="K44" s="60">
        <v>80.406382290901306</v>
      </c>
      <c r="L44" s="116"/>
    </row>
    <row r="45" spans="1:12" x14ac:dyDescent="0.25">
      <c r="A45" s="11">
        <v>50</v>
      </c>
      <c r="B45" s="11" t="s">
        <v>863</v>
      </c>
      <c r="C45" s="11">
        <v>8</v>
      </c>
      <c r="D45" s="7" t="s">
        <v>194</v>
      </c>
      <c r="E45" s="11" t="s">
        <v>375</v>
      </c>
      <c r="F45" s="60">
        <v>72.060043170616893</v>
      </c>
      <c r="G45" s="116"/>
      <c r="H45" s="39"/>
      <c r="I45" s="7" t="s">
        <v>272</v>
      </c>
      <c r="J45" s="11" t="s">
        <v>456</v>
      </c>
      <c r="K45" s="60">
        <v>62.949609054438902</v>
      </c>
      <c r="L45" s="116"/>
    </row>
    <row r="46" spans="1:12" x14ac:dyDescent="0.25">
      <c r="A46" s="11">
        <v>50</v>
      </c>
      <c r="B46" s="11" t="s">
        <v>864</v>
      </c>
      <c r="C46" s="11">
        <v>12</v>
      </c>
      <c r="D46" s="7" t="s">
        <v>195</v>
      </c>
      <c r="E46" s="11" t="s">
        <v>376</v>
      </c>
      <c r="F46" s="60">
        <v>19.693392911614399</v>
      </c>
      <c r="G46" s="116">
        <v>1</v>
      </c>
      <c r="H46" s="39"/>
      <c r="I46" s="7" t="s">
        <v>273</v>
      </c>
      <c r="J46" s="11" t="s">
        <v>457</v>
      </c>
      <c r="K46" s="61">
        <v>138.07224066396901</v>
      </c>
      <c r="L46" s="116"/>
    </row>
    <row r="47" spans="1:12" x14ac:dyDescent="0.25">
      <c r="A47" s="11">
        <v>50</v>
      </c>
      <c r="B47" s="11" t="s">
        <v>864</v>
      </c>
      <c r="C47" s="11">
        <v>12</v>
      </c>
      <c r="D47" s="7" t="s">
        <v>196</v>
      </c>
      <c r="E47" s="11" t="s">
        <v>377</v>
      </c>
      <c r="F47" s="60">
        <v>44.671205643956199</v>
      </c>
      <c r="G47" s="116"/>
      <c r="H47" s="39"/>
      <c r="I47" s="7" t="s">
        <v>274</v>
      </c>
      <c r="J47" s="11" t="s">
        <v>458</v>
      </c>
      <c r="K47" s="60">
        <v>88.594466659575602</v>
      </c>
      <c r="L47" s="116"/>
    </row>
    <row r="48" spans="1:12" x14ac:dyDescent="0.25">
      <c r="A48" s="11">
        <v>50</v>
      </c>
      <c r="B48" s="11" t="s">
        <v>864</v>
      </c>
      <c r="C48" s="11">
        <v>12</v>
      </c>
      <c r="D48" s="7" t="s">
        <v>197</v>
      </c>
      <c r="E48" s="11" t="s">
        <v>378</v>
      </c>
      <c r="F48" s="60">
        <v>41.340626869143797</v>
      </c>
      <c r="G48" s="116"/>
      <c r="H48" s="39"/>
      <c r="I48" s="7" t="s">
        <v>275</v>
      </c>
      <c r="J48" s="11" t="s">
        <v>459</v>
      </c>
      <c r="K48" s="60">
        <v>73.531748216440505</v>
      </c>
      <c r="L48" s="116"/>
    </row>
    <row r="49" spans="1:12" x14ac:dyDescent="0.25">
      <c r="A49" s="11">
        <v>50</v>
      </c>
      <c r="B49" s="11" t="s">
        <v>865</v>
      </c>
      <c r="C49" s="11">
        <v>24</v>
      </c>
      <c r="D49" s="7" t="s">
        <v>198</v>
      </c>
      <c r="E49" s="11" t="s">
        <v>379</v>
      </c>
      <c r="F49" s="60">
        <v>19.306186367134899</v>
      </c>
      <c r="G49" s="116"/>
      <c r="H49" s="39"/>
      <c r="I49" s="7" t="s">
        <v>276</v>
      </c>
      <c r="J49" s="11" t="s">
        <v>460</v>
      </c>
      <c r="K49" s="60">
        <v>61.662901246396999</v>
      </c>
      <c r="L49" s="116"/>
    </row>
    <row r="50" spans="1:12" x14ac:dyDescent="0.25">
      <c r="A50" s="11">
        <v>50</v>
      </c>
      <c r="B50" s="11" t="s">
        <v>865</v>
      </c>
      <c r="C50" s="11">
        <v>24</v>
      </c>
      <c r="D50" s="7" t="s">
        <v>199</v>
      </c>
      <c r="E50" s="11" t="s">
        <v>380</v>
      </c>
      <c r="F50" s="60">
        <v>17.076243384770802</v>
      </c>
      <c r="G50" s="116"/>
      <c r="H50" s="39"/>
      <c r="I50" s="7" t="s">
        <v>277</v>
      </c>
      <c r="J50" s="11" t="s">
        <v>461</v>
      </c>
      <c r="K50" s="60">
        <v>79.443250358492094</v>
      </c>
      <c r="L50" s="116"/>
    </row>
    <row r="51" spans="1:12" x14ac:dyDescent="0.25">
      <c r="A51" s="11">
        <v>50</v>
      </c>
      <c r="B51" s="11" t="s">
        <v>865</v>
      </c>
      <c r="C51" s="11">
        <v>24</v>
      </c>
      <c r="D51" s="7" t="s">
        <v>200</v>
      </c>
      <c r="E51" s="11" t="s">
        <v>381</v>
      </c>
      <c r="F51" s="60">
        <v>17.645533591664499</v>
      </c>
      <c r="G51" s="116"/>
      <c r="H51" s="39"/>
      <c r="I51" s="7" t="s">
        <v>278</v>
      </c>
      <c r="J51" s="11" t="s">
        <v>462</v>
      </c>
      <c r="K51" s="60">
        <v>63.141032765632403</v>
      </c>
      <c r="L51" s="116"/>
    </row>
    <row r="52" spans="1:12" x14ac:dyDescent="0.25">
      <c r="A52" s="11">
        <v>50</v>
      </c>
      <c r="B52" s="11" t="s">
        <v>866</v>
      </c>
      <c r="C52" s="11">
        <v>48</v>
      </c>
      <c r="D52" s="7" t="s">
        <v>201</v>
      </c>
      <c r="E52" s="11" t="s">
        <v>382</v>
      </c>
      <c r="F52" s="65">
        <v>5.9258152436245499</v>
      </c>
      <c r="G52" s="117"/>
      <c r="H52" s="39"/>
      <c r="I52" s="7" t="s">
        <v>279</v>
      </c>
      <c r="J52" s="11" t="s">
        <v>463</v>
      </c>
      <c r="K52" s="65">
        <v>7.3213188554271396</v>
      </c>
      <c r="L52" s="117"/>
    </row>
    <row r="53" spans="1:12" x14ac:dyDescent="0.25">
      <c r="A53" s="11">
        <v>50</v>
      </c>
      <c r="B53" s="11" t="s">
        <v>866</v>
      </c>
      <c r="C53" s="11">
        <v>48</v>
      </c>
      <c r="D53" s="7" t="s">
        <v>202</v>
      </c>
      <c r="E53" s="11" t="s">
        <v>383</v>
      </c>
      <c r="F53" s="70">
        <v>3.3019735742324698</v>
      </c>
      <c r="G53" s="117"/>
      <c r="H53" s="39"/>
      <c r="I53" s="7" t="s">
        <v>280</v>
      </c>
      <c r="J53" s="11" t="s">
        <v>464</v>
      </c>
      <c r="K53" s="66">
        <v>16.266901271167399</v>
      </c>
      <c r="L53" s="117"/>
    </row>
    <row r="54" spans="1:12" x14ac:dyDescent="0.25">
      <c r="A54" s="10">
        <v>50</v>
      </c>
      <c r="B54" s="10" t="s">
        <v>866</v>
      </c>
      <c r="C54" s="10">
        <v>48</v>
      </c>
      <c r="D54" s="13" t="s">
        <v>203</v>
      </c>
      <c r="E54" s="10" t="s">
        <v>384</v>
      </c>
      <c r="F54" s="71">
        <v>3.5718368736420301</v>
      </c>
      <c r="G54" s="118"/>
      <c r="H54" s="40"/>
      <c r="I54" s="13" t="s">
        <v>281</v>
      </c>
      <c r="J54" s="10" t="s">
        <v>465</v>
      </c>
      <c r="K54" s="67">
        <v>10.231572495850299</v>
      </c>
      <c r="L54" s="118"/>
    </row>
    <row r="55" spans="1:12" x14ac:dyDescent="0.25">
      <c r="A55" s="11">
        <v>100</v>
      </c>
      <c r="B55" s="12" t="s">
        <v>13</v>
      </c>
      <c r="C55" s="12" t="s">
        <v>13</v>
      </c>
      <c r="D55" s="7" t="s">
        <v>204</v>
      </c>
      <c r="E55" s="11" t="s">
        <v>385</v>
      </c>
      <c r="F55" s="66">
        <v>15.542933988866499</v>
      </c>
      <c r="G55" s="117" t="s">
        <v>876</v>
      </c>
      <c r="H55" s="39"/>
      <c r="I55" s="7" t="s">
        <v>282</v>
      </c>
      <c r="J55" s="11" t="s">
        <v>466</v>
      </c>
      <c r="K55" s="66">
        <v>48.167253537148802</v>
      </c>
      <c r="L55" s="117"/>
    </row>
    <row r="56" spans="1:12" x14ac:dyDescent="0.25">
      <c r="A56" s="11">
        <v>100</v>
      </c>
      <c r="B56" s="12" t="s">
        <v>13</v>
      </c>
      <c r="C56" s="12" t="s">
        <v>13</v>
      </c>
      <c r="D56" s="7" t="s">
        <v>205</v>
      </c>
      <c r="E56" s="11" t="s">
        <v>386</v>
      </c>
      <c r="F56" s="66">
        <v>29.687978214560399</v>
      </c>
      <c r="G56" s="117"/>
      <c r="H56" s="39"/>
      <c r="I56" s="7" t="s">
        <v>283</v>
      </c>
      <c r="J56" s="11" t="s">
        <v>467</v>
      </c>
      <c r="K56" s="66">
        <v>37.112860505366797</v>
      </c>
      <c r="L56" s="117"/>
    </row>
    <row r="57" spans="1:12" x14ac:dyDescent="0.25">
      <c r="A57" s="11">
        <v>100</v>
      </c>
      <c r="B57" s="12" t="s">
        <v>13</v>
      </c>
      <c r="C57" s="12" t="s">
        <v>13</v>
      </c>
      <c r="D57" s="7" t="s">
        <v>206</v>
      </c>
      <c r="E57" s="11" t="s">
        <v>387</v>
      </c>
      <c r="F57" s="66">
        <v>31.475048650109599</v>
      </c>
      <c r="G57" s="117"/>
      <c r="H57" s="39"/>
      <c r="I57" s="7" t="s">
        <v>284</v>
      </c>
      <c r="J57" s="11" t="s">
        <v>468</v>
      </c>
      <c r="K57" s="66">
        <v>30.139038338526898</v>
      </c>
      <c r="L57" s="117"/>
    </row>
    <row r="58" spans="1:12" x14ac:dyDescent="0.25">
      <c r="A58" s="11">
        <v>100</v>
      </c>
      <c r="B58" s="11" t="s">
        <v>855</v>
      </c>
      <c r="C58" s="17">
        <f>5/60</f>
        <v>8.3333333333333329E-2</v>
      </c>
      <c r="D58" s="7" t="s">
        <v>207</v>
      </c>
      <c r="E58" s="11" t="s">
        <v>388</v>
      </c>
      <c r="F58" s="61">
        <v>4640.2531862231299</v>
      </c>
      <c r="G58" s="116"/>
      <c r="H58" s="39"/>
      <c r="I58" s="7" t="s">
        <v>285</v>
      </c>
      <c r="J58" s="11" t="s">
        <v>469</v>
      </c>
      <c r="K58" s="61">
        <v>7860</v>
      </c>
      <c r="L58" s="116"/>
    </row>
    <row r="59" spans="1:12" x14ac:dyDescent="0.25">
      <c r="A59" s="11">
        <v>100</v>
      </c>
      <c r="B59" s="11" t="s">
        <v>855</v>
      </c>
      <c r="C59" s="17">
        <f>5/60</f>
        <v>8.3333333333333329E-2</v>
      </c>
      <c r="D59" s="7" t="s">
        <v>208</v>
      </c>
      <c r="E59" s="11" t="s">
        <v>389</v>
      </c>
      <c r="F59" s="61">
        <v>3900</v>
      </c>
      <c r="G59" s="116"/>
      <c r="H59" s="39"/>
      <c r="I59" s="7" t="s">
        <v>286</v>
      </c>
      <c r="J59" s="11" t="s">
        <v>470</v>
      </c>
      <c r="K59" s="61">
        <v>6810</v>
      </c>
      <c r="L59" s="116"/>
    </row>
    <row r="60" spans="1:12" x14ac:dyDescent="0.25">
      <c r="A60" s="11">
        <v>100</v>
      </c>
      <c r="B60" s="11" t="s">
        <v>855</v>
      </c>
      <c r="C60" s="17">
        <f>5/60</f>
        <v>8.3333333333333329E-2</v>
      </c>
      <c r="D60" s="7" t="s">
        <v>209</v>
      </c>
      <c r="E60" s="11" t="s">
        <v>390</v>
      </c>
      <c r="F60" s="61">
        <v>4410</v>
      </c>
      <c r="G60" s="116"/>
      <c r="H60" s="39"/>
      <c r="I60" s="7" t="s">
        <v>287</v>
      </c>
      <c r="J60" s="11" t="s">
        <v>471</v>
      </c>
      <c r="K60" s="61">
        <v>5600</v>
      </c>
      <c r="L60" s="116"/>
    </row>
    <row r="61" spans="1:12" x14ac:dyDescent="0.25">
      <c r="A61" s="11">
        <v>100</v>
      </c>
      <c r="B61" s="11" t="s">
        <v>856</v>
      </c>
      <c r="C61" s="16">
        <f>10/60</f>
        <v>0.16666666666666666</v>
      </c>
      <c r="D61" s="7" t="s">
        <v>210</v>
      </c>
      <c r="E61" s="11" t="s">
        <v>391</v>
      </c>
      <c r="F61" s="61">
        <v>3670</v>
      </c>
      <c r="G61" s="116"/>
      <c r="H61" s="39"/>
      <c r="I61" s="7" t="s">
        <v>288</v>
      </c>
      <c r="J61" s="11" t="s">
        <v>472</v>
      </c>
      <c r="K61" s="61">
        <v>7510</v>
      </c>
      <c r="L61" s="116"/>
    </row>
    <row r="62" spans="1:12" x14ac:dyDescent="0.25">
      <c r="A62" s="11">
        <v>100</v>
      </c>
      <c r="B62" s="11" t="s">
        <v>856</v>
      </c>
      <c r="C62" s="16">
        <f>10/60</f>
        <v>0.16666666666666666</v>
      </c>
      <c r="D62" s="7" t="s">
        <v>211</v>
      </c>
      <c r="E62" s="11" t="s">
        <v>392</v>
      </c>
      <c r="F62" s="61">
        <v>4240</v>
      </c>
      <c r="G62" s="116"/>
      <c r="H62" s="39"/>
      <c r="I62" s="7" t="s">
        <v>289</v>
      </c>
      <c r="J62" s="11" t="s">
        <v>473</v>
      </c>
      <c r="K62" s="61">
        <v>6859.5371018715996</v>
      </c>
      <c r="L62" s="116"/>
    </row>
    <row r="63" spans="1:12" x14ac:dyDescent="0.25">
      <c r="A63" s="11">
        <v>100</v>
      </c>
      <c r="B63" s="11" t="s">
        <v>856</v>
      </c>
      <c r="C63" s="16">
        <f>10/60</f>
        <v>0.16666666666666666</v>
      </c>
      <c r="D63" s="7" t="s">
        <v>212</v>
      </c>
      <c r="E63" s="11" t="s">
        <v>393</v>
      </c>
      <c r="F63" s="61">
        <v>4400</v>
      </c>
      <c r="G63" s="116"/>
      <c r="H63" s="39"/>
      <c r="I63" s="7" t="s">
        <v>290</v>
      </c>
      <c r="J63" s="11" t="s">
        <v>474</v>
      </c>
      <c r="K63" s="61">
        <v>7730</v>
      </c>
      <c r="L63" s="116"/>
    </row>
    <row r="64" spans="1:12" x14ac:dyDescent="0.25">
      <c r="A64" s="11">
        <v>100</v>
      </c>
      <c r="B64" s="11" t="s">
        <v>857</v>
      </c>
      <c r="C64" s="11">
        <v>0.25</v>
      </c>
      <c r="D64" s="7" t="s">
        <v>213</v>
      </c>
      <c r="E64" s="11" t="s">
        <v>394</v>
      </c>
      <c r="F64" s="61">
        <v>3689.8471814311802</v>
      </c>
      <c r="G64" s="116"/>
      <c r="H64" s="39"/>
      <c r="I64" s="7" t="s">
        <v>291</v>
      </c>
      <c r="J64" s="11" t="s">
        <v>475</v>
      </c>
      <c r="K64" s="61">
        <v>5780</v>
      </c>
      <c r="L64" s="116"/>
    </row>
    <row r="65" spans="1:12" x14ac:dyDescent="0.25">
      <c r="A65" s="11">
        <v>100</v>
      </c>
      <c r="B65" s="11" t="s">
        <v>857</v>
      </c>
      <c r="C65" s="11">
        <v>0.25</v>
      </c>
      <c r="D65" s="7" t="s">
        <v>214</v>
      </c>
      <c r="E65" s="11" t="s">
        <v>395</v>
      </c>
      <c r="F65" s="61">
        <v>3880</v>
      </c>
      <c r="G65" s="116"/>
      <c r="H65" s="39"/>
      <c r="I65" s="7" t="s">
        <v>292</v>
      </c>
      <c r="J65" s="11" t="s">
        <v>476</v>
      </c>
      <c r="K65" s="61">
        <v>5450</v>
      </c>
      <c r="L65" s="116"/>
    </row>
    <row r="66" spans="1:12" x14ac:dyDescent="0.25">
      <c r="A66" s="11">
        <v>100</v>
      </c>
      <c r="B66" s="11" t="s">
        <v>857</v>
      </c>
      <c r="C66" s="11">
        <v>0.25</v>
      </c>
      <c r="D66" s="7" t="s">
        <v>215</v>
      </c>
      <c r="E66" s="11" t="s">
        <v>396</v>
      </c>
      <c r="F66" s="61">
        <v>5230</v>
      </c>
      <c r="G66" s="116"/>
      <c r="H66" s="39"/>
      <c r="I66" s="7" t="s">
        <v>293</v>
      </c>
      <c r="J66" s="11" t="s">
        <v>477</v>
      </c>
      <c r="K66" s="61">
        <v>9020</v>
      </c>
      <c r="L66" s="116" t="s">
        <v>876</v>
      </c>
    </row>
    <row r="67" spans="1:12" x14ac:dyDescent="0.25">
      <c r="A67" s="11">
        <v>100</v>
      </c>
      <c r="B67" s="11" t="s">
        <v>858</v>
      </c>
      <c r="C67" s="18">
        <f>20/60</f>
        <v>0.33333333333333331</v>
      </c>
      <c r="D67" s="7" t="s">
        <v>216</v>
      </c>
      <c r="E67" s="11" t="s">
        <v>397</v>
      </c>
      <c r="F67" s="61">
        <v>3590</v>
      </c>
      <c r="G67" s="116"/>
      <c r="H67" s="39"/>
      <c r="I67" s="7" t="s">
        <v>294</v>
      </c>
      <c r="J67" s="11" t="s">
        <v>478</v>
      </c>
      <c r="K67" s="61">
        <v>4920</v>
      </c>
      <c r="L67" s="116" t="s">
        <v>876</v>
      </c>
    </row>
    <row r="68" spans="1:12" x14ac:dyDescent="0.25">
      <c r="A68" s="11">
        <v>100</v>
      </c>
      <c r="B68" s="11" t="s">
        <v>858</v>
      </c>
      <c r="C68" s="18">
        <f>20/60</f>
        <v>0.33333333333333331</v>
      </c>
      <c r="D68" s="7" t="s">
        <v>217</v>
      </c>
      <c r="E68" s="11" t="s">
        <v>398</v>
      </c>
      <c r="F68" s="61">
        <v>4570</v>
      </c>
      <c r="G68" s="116"/>
      <c r="H68" s="39"/>
      <c r="I68" s="7" t="s">
        <v>295</v>
      </c>
      <c r="J68" s="11" t="s">
        <v>479</v>
      </c>
      <c r="K68" s="61">
        <v>9810</v>
      </c>
      <c r="L68" s="116"/>
    </row>
    <row r="69" spans="1:12" x14ac:dyDescent="0.25">
      <c r="A69" s="11">
        <v>100</v>
      </c>
      <c r="B69" s="11" t="s">
        <v>858</v>
      </c>
      <c r="C69" s="18">
        <f>20/60</f>
        <v>0.33333333333333331</v>
      </c>
      <c r="D69" s="7" t="s">
        <v>218</v>
      </c>
      <c r="E69" s="11" t="s">
        <v>399</v>
      </c>
      <c r="F69" s="61">
        <v>4300</v>
      </c>
      <c r="G69" s="116"/>
      <c r="H69" s="39"/>
      <c r="I69" s="7" t="s">
        <v>296</v>
      </c>
      <c r="J69" s="11" t="s">
        <v>480</v>
      </c>
      <c r="K69" s="61">
        <v>11100</v>
      </c>
      <c r="L69" s="116"/>
    </row>
    <row r="70" spans="1:12" x14ac:dyDescent="0.25">
      <c r="A70" s="11">
        <v>100</v>
      </c>
      <c r="B70" s="11" t="s">
        <v>859</v>
      </c>
      <c r="C70" s="11">
        <v>0.5</v>
      </c>
      <c r="D70" s="7" t="s">
        <v>219</v>
      </c>
      <c r="E70" s="11" t="s">
        <v>400</v>
      </c>
      <c r="F70" s="61">
        <v>380.12057681465302</v>
      </c>
      <c r="G70" s="116"/>
      <c r="H70" s="39"/>
      <c r="I70" s="7" t="s">
        <v>297</v>
      </c>
      <c r="J70" s="11" t="s">
        <v>481</v>
      </c>
      <c r="K70" s="61">
        <v>8750</v>
      </c>
      <c r="L70" s="116" t="s">
        <v>876</v>
      </c>
    </row>
    <row r="71" spans="1:12" x14ac:dyDescent="0.25">
      <c r="A71" s="11">
        <v>100</v>
      </c>
      <c r="B71" s="11" t="s">
        <v>859</v>
      </c>
      <c r="C71" s="11">
        <v>0.5</v>
      </c>
      <c r="D71" s="7" t="s">
        <v>220</v>
      </c>
      <c r="E71" s="11" t="s">
        <v>401</v>
      </c>
      <c r="F71" s="61">
        <v>300.99285300512202</v>
      </c>
      <c r="G71" s="116"/>
      <c r="H71" s="39"/>
      <c r="I71" s="7" t="s">
        <v>298</v>
      </c>
      <c r="J71" s="11" t="s">
        <v>482</v>
      </c>
      <c r="K71" s="61">
        <v>598.90057622351696</v>
      </c>
      <c r="L71" s="116"/>
    </row>
    <row r="72" spans="1:12" x14ac:dyDescent="0.25">
      <c r="A72" s="11">
        <v>100</v>
      </c>
      <c r="B72" s="11" t="s">
        <v>859</v>
      </c>
      <c r="C72" s="11">
        <v>0.5</v>
      </c>
      <c r="D72" s="7" t="s">
        <v>221</v>
      </c>
      <c r="E72" s="11" t="s">
        <v>402</v>
      </c>
      <c r="F72" s="61">
        <v>459.59446391454401</v>
      </c>
      <c r="G72" s="116"/>
      <c r="H72" s="39"/>
      <c r="I72" s="7" t="s">
        <v>299</v>
      </c>
      <c r="J72" s="11" t="s">
        <v>483</v>
      </c>
      <c r="K72" s="61">
        <v>1170</v>
      </c>
      <c r="L72" s="116"/>
    </row>
    <row r="73" spans="1:12" x14ac:dyDescent="0.25">
      <c r="A73" s="11">
        <v>100</v>
      </c>
      <c r="B73" s="11" t="s">
        <v>860</v>
      </c>
      <c r="C73" s="11">
        <v>1</v>
      </c>
      <c r="D73" s="7" t="s">
        <v>222</v>
      </c>
      <c r="E73" s="11" t="s">
        <v>403</v>
      </c>
      <c r="F73" s="61">
        <v>298.80223738650801</v>
      </c>
      <c r="G73" s="116"/>
      <c r="H73" s="39"/>
      <c r="I73" s="7" t="s">
        <v>300</v>
      </c>
      <c r="J73" s="11" t="s">
        <v>484</v>
      </c>
      <c r="K73" s="61">
        <v>631.37083238001196</v>
      </c>
      <c r="L73" s="116" t="s">
        <v>876</v>
      </c>
    </row>
    <row r="74" spans="1:12" x14ac:dyDescent="0.25">
      <c r="A74" s="11">
        <v>100</v>
      </c>
      <c r="B74" s="11" t="s">
        <v>860</v>
      </c>
      <c r="C74" s="11">
        <v>1</v>
      </c>
      <c r="D74" s="7" t="s">
        <v>223</v>
      </c>
      <c r="E74" s="11" t="s">
        <v>404</v>
      </c>
      <c r="F74" s="61">
        <v>330.41006819570902</v>
      </c>
      <c r="G74" s="116"/>
      <c r="H74" s="39"/>
      <c r="I74" s="7" t="s">
        <v>301</v>
      </c>
      <c r="J74" s="11" t="s">
        <v>485</v>
      </c>
      <c r="K74" s="61">
        <v>311.07575753595899</v>
      </c>
      <c r="L74" s="116"/>
    </row>
    <row r="75" spans="1:12" x14ac:dyDescent="0.25">
      <c r="A75" s="11">
        <v>100</v>
      </c>
      <c r="B75" s="11" t="s">
        <v>860</v>
      </c>
      <c r="C75" s="11">
        <v>1</v>
      </c>
      <c r="D75" s="7" t="s">
        <v>224</v>
      </c>
      <c r="E75" s="11" t="s">
        <v>405</v>
      </c>
      <c r="F75" s="61">
        <v>354.60916932914301</v>
      </c>
      <c r="G75" s="116"/>
      <c r="H75" s="39"/>
      <c r="I75" s="7" t="s">
        <v>302</v>
      </c>
      <c r="J75" s="11" t="s">
        <v>486</v>
      </c>
      <c r="K75" s="61">
        <v>369.247467628717</v>
      </c>
      <c r="L75" s="116"/>
    </row>
    <row r="76" spans="1:12" x14ac:dyDescent="0.25">
      <c r="A76" s="11">
        <v>100</v>
      </c>
      <c r="B76" s="11" t="s">
        <v>861</v>
      </c>
      <c r="C76" s="11">
        <v>2</v>
      </c>
      <c r="D76" s="7" t="s">
        <v>225</v>
      </c>
      <c r="E76" s="11" t="s">
        <v>406</v>
      </c>
      <c r="F76" s="61">
        <v>113.57087638770101</v>
      </c>
      <c r="G76" s="116"/>
      <c r="H76" s="39"/>
      <c r="I76" s="7" t="s">
        <v>303</v>
      </c>
      <c r="J76" s="11" t="s">
        <v>487</v>
      </c>
      <c r="K76" s="61">
        <v>233.05169684003499</v>
      </c>
      <c r="L76" s="116"/>
    </row>
    <row r="77" spans="1:12" x14ac:dyDescent="0.25">
      <c r="A77" s="11">
        <v>100</v>
      </c>
      <c r="B77" s="11" t="s">
        <v>861</v>
      </c>
      <c r="C77" s="11">
        <v>2</v>
      </c>
      <c r="D77" s="7" t="s">
        <v>226</v>
      </c>
      <c r="E77" s="11" t="s">
        <v>407</v>
      </c>
      <c r="F77" s="61">
        <v>119.601211348186</v>
      </c>
      <c r="G77" s="116"/>
      <c r="H77" s="39"/>
      <c r="I77" s="7" t="s">
        <v>304</v>
      </c>
      <c r="J77" s="11" t="s">
        <v>488</v>
      </c>
      <c r="K77" s="61">
        <v>347.59876791992502</v>
      </c>
      <c r="L77" s="116"/>
    </row>
    <row r="78" spans="1:12" x14ac:dyDescent="0.25">
      <c r="A78" s="11">
        <v>100</v>
      </c>
      <c r="B78" s="11" t="s">
        <v>861</v>
      </c>
      <c r="C78" s="11">
        <v>2</v>
      </c>
      <c r="D78" s="7" t="s">
        <v>227</v>
      </c>
      <c r="E78" s="11" t="s">
        <v>408</v>
      </c>
      <c r="F78" s="61">
        <v>204.14787521237201</v>
      </c>
      <c r="G78" s="116" t="s">
        <v>876</v>
      </c>
      <c r="H78" s="39"/>
      <c r="I78" s="7" t="s">
        <v>305</v>
      </c>
      <c r="J78" s="11" t="s">
        <v>489</v>
      </c>
      <c r="K78" s="61">
        <v>548.89785620260204</v>
      </c>
      <c r="L78" s="116"/>
    </row>
    <row r="79" spans="1:12" x14ac:dyDescent="0.25">
      <c r="A79" s="11">
        <v>100</v>
      </c>
      <c r="B79" s="11" t="s">
        <v>862</v>
      </c>
      <c r="C79" s="11">
        <v>4</v>
      </c>
      <c r="D79" s="7" t="s">
        <v>228</v>
      </c>
      <c r="E79" s="11" t="s">
        <v>409</v>
      </c>
      <c r="F79" s="61">
        <v>134.32262950382901</v>
      </c>
      <c r="G79" s="116"/>
      <c r="H79" s="39"/>
      <c r="I79" s="7" t="s">
        <v>306</v>
      </c>
      <c r="J79" s="11" t="s">
        <v>490</v>
      </c>
      <c r="K79" s="61">
        <v>140.59965407215799</v>
      </c>
      <c r="L79" s="116"/>
    </row>
    <row r="80" spans="1:12" x14ac:dyDescent="0.25">
      <c r="A80" s="11">
        <v>100</v>
      </c>
      <c r="B80" s="11" t="s">
        <v>862</v>
      </c>
      <c r="C80" s="11">
        <v>4</v>
      </c>
      <c r="D80" s="7" t="s">
        <v>229</v>
      </c>
      <c r="E80" s="11" t="s">
        <v>410</v>
      </c>
      <c r="F80" s="61">
        <v>155.45961718086099</v>
      </c>
      <c r="G80" s="116"/>
      <c r="H80" s="39"/>
      <c r="I80" s="7" t="s">
        <v>307</v>
      </c>
      <c r="J80" s="11" t="s">
        <v>491</v>
      </c>
      <c r="K80" s="61">
        <v>160.52924283486001</v>
      </c>
      <c r="L80" s="116"/>
    </row>
    <row r="81" spans="1:12" x14ac:dyDescent="0.25">
      <c r="A81" s="11">
        <v>100</v>
      </c>
      <c r="B81" s="11" t="s">
        <v>862</v>
      </c>
      <c r="C81" s="11">
        <v>4</v>
      </c>
      <c r="D81" s="7" t="s">
        <v>230</v>
      </c>
      <c r="E81" s="11" t="s">
        <v>411</v>
      </c>
      <c r="F81" s="61">
        <v>141.25111392786701</v>
      </c>
      <c r="G81" s="116"/>
      <c r="H81" s="39"/>
      <c r="I81" s="7" t="s">
        <v>308</v>
      </c>
      <c r="J81" s="11" t="s">
        <v>492</v>
      </c>
      <c r="K81" s="61">
        <v>232.438569276283</v>
      </c>
      <c r="L81" s="116"/>
    </row>
    <row r="82" spans="1:12" x14ac:dyDescent="0.25">
      <c r="A82" s="11">
        <v>100</v>
      </c>
      <c r="B82" s="11" t="s">
        <v>863</v>
      </c>
      <c r="C82" s="11">
        <v>8</v>
      </c>
      <c r="D82" s="7" t="s">
        <v>231</v>
      </c>
      <c r="E82" s="11" t="s">
        <v>412</v>
      </c>
      <c r="F82" s="61">
        <v>114.353986995792</v>
      </c>
      <c r="G82" s="116"/>
      <c r="H82" s="39"/>
      <c r="I82" s="7" t="s">
        <v>309</v>
      </c>
      <c r="J82" s="11" t="s">
        <v>493</v>
      </c>
      <c r="K82" s="61">
        <v>138.28280704107101</v>
      </c>
      <c r="L82" s="116"/>
    </row>
    <row r="83" spans="1:12" x14ac:dyDescent="0.25">
      <c r="A83" s="11">
        <v>100</v>
      </c>
      <c r="B83" s="11" t="s">
        <v>863</v>
      </c>
      <c r="C83" s="11">
        <v>8</v>
      </c>
      <c r="D83" s="7" t="s">
        <v>232</v>
      </c>
      <c r="E83" s="11" t="s">
        <v>413</v>
      </c>
      <c r="F83" s="61">
        <v>146.22275276137</v>
      </c>
      <c r="G83" s="116"/>
      <c r="H83" s="39"/>
      <c r="I83" s="7" t="s">
        <v>310</v>
      </c>
      <c r="J83" s="11" t="s">
        <v>494</v>
      </c>
      <c r="K83" s="60">
        <v>90.294381636226703</v>
      </c>
      <c r="L83" s="116"/>
    </row>
    <row r="84" spans="1:12" x14ac:dyDescent="0.25">
      <c r="A84" s="11">
        <v>100</v>
      </c>
      <c r="B84" s="11" t="s">
        <v>863</v>
      </c>
      <c r="C84" s="11">
        <v>8</v>
      </c>
      <c r="D84" s="7" t="s">
        <v>233</v>
      </c>
      <c r="E84" s="11" t="s">
        <v>414</v>
      </c>
      <c r="F84" s="61">
        <v>133.869698134358</v>
      </c>
      <c r="G84" s="116"/>
      <c r="H84" s="39"/>
      <c r="I84" s="7" t="s">
        <v>311</v>
      </c>
      <c r="J84" s="11" t="s">
        <v>495</v>
      </c>
      <c r="K84" s="61">
        <v>245.28527322847501</v>
      </c>
      <c r="L84" s="116"/>
    </row>
    <row r="85" spans="1:12" x14ac:dyDescent="0.25">
      <c r="A85" s="11">
        <v>100</v>
      </c>
      <c r="B85" s="11" t="s">
        <v>864</v>
      </c>
      <c r="C85" s="11">
        <v>12</v>
      </c>
      <c r="D85" s="7" t="s">
        <v>234</v>
      </c>
      <c r="E85" s="11" t="s">
        <v>415</v>
      </c>
      <c r="F85" s="60">
        <v>65.975252065838802</v>
      </c>
      <c r="G85" s="116"/>
      <c r="H85" s="39"/>
      <c r="I85" s="7" t="s">
        <v>312</v>
      </c>
      <c r="J85" s="11" t="s">
        <v>496</v>
      </c>
      <c r="K85" s="61">
        <v>141.86319241956701</v>
      </c>
      <c r="L85" s="116"/>
    </row>
    <row r="86" spans="1:12" x14ac:dyDescent="0.25">
      <c r="A86" s="11">
        <v>100</v>
      </c>
      <c r="B86" s="11" t="s">
        <v>864</v>
      </c>
      <c r="C86" s="11">
        <v>12</v>
      </c>
      <c r="D86" s="7" t="s">
        <v>235</v>
      </c>
      <c r="E86" s="11" t="s">
        <v>416</v>
      </c>
      <c r="F86" s="60">
        <v>53.675820328563198</v>
      </c>
      <c r="G86" s="116"/>
      <c r="H86" s="39"/>
      <c r="I86" s="7" t="s">
        <v>313</v>
      </c>
      <c r="J86" s="11" t="s">
        <v>497</v>
      </c>
      <c r="K86" s="60">
        <v>67.461846434886596</v>
      </c>
      <c r="L86" s="116" t="s">
        <v>876</v>
      </c>
    </row>
    <row r="87" spans="1:12" x14ac:dyDescent="0.25">
      <c r="A87" s="11">
        <v>100</v>
      </c>
      <c r="B87" s="11" t="s">
        <v>864</v>
      </c>
      <c r="C87" s="11">
        <v>12</v>
      </c>
      <c r="D87" s="7" t="s">
        <v>236</v>
      </c>
      <c r="E87" s="11" t="s">
        <v>417</v>
      </c>
      <c r="F87" s="60">
        <v>42.4023651427784</v>
      </c>
      <c r="G87" s="116"/>
      <c r="H87" s="39"/>
      <c r="I87" s="7" t="s">
        <v>314</v>
      </c>
      <c r="J87" s="11" t="s">
        <v>498</v>
      </c>
      <c r="K87" s="61">
        <v>131.877042475769</v>
      </c>
      <c r="L87" s="116"/>
    </row>
    <row r="88" spans="1:12" x14ac:dyDescent="0.25">
      <c r="A88" s="11">
        <v>100</v>
      </c>
      <c r="B88" s="11" t="s">
        <v>865</v>
      </c>
      <c r="C88" s="11">
        <v>24</v>
      </c>
      <c r="D88" s="7" t="s">
        <v>237</v>
      </c>
      <c r="E88" s="11" t="s">
        <v>418</v>
      </c>
      <c r="F88" s="60">
        <v>74.502206137922997</v>
      </c>
      <c r="G88" s="116"/>
      <c r="H88" s="39"/>
      <c r="I88" s="7" t="s">
        <v>315</v>
      </c>
      <c r="J88" s="11" t="s">
        <v>499</v>
      </c>
      <c r="K88" s="61">
        <v>122.963003118553</v>
      </c>
      <c r="L88" s="116"/>
    </row>
    <row r="89" spans="1:12" x14ac:dyDescent="0.25">
      <c r="A89" s="11">
        <v>100</v>
      </c>
      <c r="B89" s="11" t="s">
        <v>865</v>
      </c>
      <c r="C89" s="11">
        <v>24</v>
      </c>
      <c r="D89" s="7" t="s">
        <v>238</v>
      </c>
      <c r="E89" s="11" t="s">
        <v>419</v>
      </c>
      <c r="F89" s="60">
        <v>74.680960017252204</v>
      </c>
      <c r="G89" s="116"/>
      <c r="H89" s="39"/>
      <c r="I89" s="7" t="s">
        <v>316</v>
      </c>
      <c r="J89" s="11" t="s">
        <v>500</v>
      </c>
      <c r="K89" s="60">
        <v>87.060391999098698</v>
      </c>
      <c r="L89" s="116"/>
    </row>
    <row r="90" spans="1:12" x14ac:dyDescent="0.25">
      <c r="A90" s="11">
        <v>100</v>
      </c>
      <c r="B90" s="11" t="s">
        <v>865</v>
      </c>
      <c r="C90" s="11">
        <v>24</v>
      </c>
      <c r="D90" s="7" t="s">
        <v>239</v>
      </c>
      <c r="E90" s="11" t="s">
        <v>420</v>
      </c>
      <c r="F90" s="60">
        <v>86.705272035706599</v>
      </c>
      <c r="G90" s="116"/>
      <c r="H90" s="39"/>
      <c r="I90" s="7" t="s">
        <v>317</v>
      </c>
      <c r="J90" s="11" t="s">
        <v>501</v>
      </c>
      <c r="K90" s="61">
        <v>138.71115327043501</v>
      </c>
      <c r="L90" s="116"/>
    </row>
    <row r="91" spans="1:12" x14ac:dyDescent="0.25">
      <c r="A91" s="11">
        <v>100</v>
      </c>
      <c r="B91" s="11" t="s">
        <v>866</v>
      </c>
      <c r="C91" s="11">
        <v>48</v>
      </c>
      <c r="D91" s="7" t="s">
        <v>240</v>
      </c>
      <c r="E91" s="11" t="s">
        <v>421</v>
      </c>
      <c r="F91" s="66">
        <v>10.096753245390699</v>
      </c>
      <c r="G91" s="117"/>
      <c r="H91" s="39"/>
      <c r="I91" s="7" t="s">
        <v>318</v>
      </c>
      <c r="J91" s="11" t="s">
        <v>502</v>
      </c>
      <c r="K91" s="66">
        <v>10.727129103535701</v>
      </c>
      <c r="L91" s="117"/>
    </row>
    <row r="92" spans="1:12" x14ac:dyDescent="0.25">
      <c r="A92" s="11">
        <v>100</v>
      </c>
      <c r="B92" s="11" t="s">
        <v>866</v>
      </c>
      <c r="C92" s="11">
        <v>48</v>
      </c>
      <c r="D92" s="7" t="s">
        <v>241</v>
      </c>
      <c r="E92" s="11" t="s">
        <v>422</v>
      </c>
      <c r="F92" s="65">
        <v>6.4439028322723004</v>
      </c>
      <c r="G92" s="117"/>
      <c r="H92" s="39"/>
      <c r="I92" s="7" t="s">
        <v>319</v>
      </c>
      <c r="J92" s="11" t="s">
        <v>503</v>
      </c>
      <c r="K92" s="66">
        <v>16.6192072366137</v>
      </c>
      <c r="L92" s="117"/>
    </row>
    <row r="93" spans="1:12" x14ac:dyDescent="0.25">
      <c r="A93" s="10">
        <v>100</v>
      </c>
      <c r="B93" s="10" t="s">
        <v>866</v>
      </c>
      <c r="C93" s="10">
        <v>48</v>
      </c>
      <c r="D93" s="7" t="s">
        <v>242</v>
      </c>
      <c r="E93" s="10" t="s">
        <v>423</v>
      </c>
      <c r="F93" s="68">
        <v>5.6646253333437899</v>
      </c>
      <c r="G93" s="119"/>
      <c r="H93" s="39"/>
      <c r="I93" s="13" t="s">
        <v>320</v>
      </c>
      <c r="J93" s="10" t="s">
        <v>504</v>
      </c>
      <c r="K93" s="67">
        <v>22.031720742145801</v>
      </c>
      <c r="L93" s="118"/>
    </row>
    <row r="94" spans="1:12" s="57" customFormat="1" x14ac:dyDescent="0.25">
      <c r="A94" s="134" t="s">
        <v>508</v>
      </c>
      <c r="B94" s="135"/>
      <c r="C94" s="135"/>
      <c r="D94" s="135"/>
      <c r="E94" s="136"/>
      <c r="F94" s="56"/>
      <c r="G94" s="56"/>
      <c r="H94" s="56"/>
    </row>
    <row r="95" spans="1:12" s="57" customFormat="1" x14ac:dyDescent="0.25">
      <c r="A95" s="137" t="s">
        <v>505</v>
      </c>
      <c r="B95" s="137"/>
      <c r="C95" s="137"/>
      <c r="D95" s="137"/>
      <c r="E95" s="137"/>
      <c r="F95" s="58"/>
      <c r="G95" s="58"/>
      <c r="H95" s="58"/>
    </row>
    <row r="96" spans="1:12" s="57" customFormat="1" ht="28.15" customHeight="1" x14ac:dyDescent="0.25">
      <c r="A96" s="138" t="s">
        <v>506</v>
      </c>
      <c r="B96" s="138"/>
      <c r="C96" s="138"/>
      <c r="D96" s="138"/>
      <c r="E96" s="138"/>
      <c r="F96" s="138"/>
      <c r="G96" s="138"/>
      <c r="H96" s="138"/>
      <c r="I96" s="138"/>
      <c r="J96" s="138"/>
    </row>
    <row r="97" spans="1:12" s="57" customFormat="1" ht="17.25" customHeight="1" x14ac:dyDescent="0.25">
      <c r="A97" s="114" t="s">
        <v>883</v>
      </c>
      <c r="B97" s="108"/>
      <c r="C97" s="108"/>
      <c r="D97" s="108"/>
      <c r="E97" s="108"/>
      <c r="F97" s="108"/>
      <c r="G97" s="108"/>
      <c r="H97" s="108"/>
      <c r="I97" s="108"/>
      <c r="J97" s="108"/>
    </row>
    <row r="98" spans="1:12" s="57" customFormat="1" ht="15" customHeight="1" x14ac:dyDescent="0.25">
      <c r="A98" s="115" t="s">
        <v>878</v>
      </c>
      <c r="B98" s="108"/>
      <c r="C98" s="108"/>
      <c r="D98" s="108"/>
      <c r="E98" s="108"/>
      <c r="F98" s="108"/>
      <c r="G98" s="108"/>
      <c r="H98" s="108"/>
      <c r="I98" s="108"/>
      <c r="J98" s="108"/>
    </row>
    <row r="99" spans="1:12" x14ac:dyDescent="0.2">
      <c r="A99" s="6"/>
      <c r="F99" s="9"/>
      <c r="G99" s="9"/>
    </row>
    <row r="100" spans="1:12" x14ac:dyDescent="0.2">
      <c r="A100" s="50" t="s">
        <v>325</v>
      </c>
      <c r="B100" s="96" t="s">
        <v>330</v>
      </c>
      <c r="C100" s="6"/>
      <c r="F100" s="9"/>
      <c r="G100" s="9"/>
    </row>
    <row r="101" spans="1:12" x14ac:dyDescent="0.2">
      <c r="A101" s="50" t="s">
        <v>326</v>
      </c>
      <c r="B101" s="96" t="s">
        <v>867</v>
      </c>
      <c r="C101" s="6"/>
      <c r="F101" s="9"/>
      <c r="G101" s="9"/>
    </row>
    <row r="102" spans="1:12" x14ac:dyDescent="0.2">
      <c r="A102" s="50" t="s">
        <v>327</v>
      </c>
      <c r="B102" s="97">
        <v>43700</v>
      </c>
      <c r="C102" s="6"/>
      <c r="F102" s="9"/>
      <c r="G102" s="9"/>
    </row>
    <row r="103" spans="1:12" x14ac:dyDescent="0.2">
      <c r="A103" s="53"/>
      <c r="B103" s="53"/>
      <c r="F103" s="9"/>
      <c r="G103" s="9"/>
    </row>
    <row r="104" spans="1:12" x14ac:dyDescent="0.2">
      <c r="A104" s="54" t="s">
        <v>9</v>
      </c>
      <c r="B104" s="99" t="s">
        <v>874</v>
      </c>
    </row>
    <row r="105" spans="1:12" x14ac:dyDescent="0.2">
      <c r="A105" s="54" t="s">
        <v>868</v>
      </c>
      <c r="B105" s="100">
        <v>43711</v>
      </c>
      <c r="F105" s="8"/>
      <c r="G105" s="8"/>
    </row>
    <row r="106" spans="1:12" ht="26.25" customHeight="1" x14ac:dyDescent="0.2">
      <c r="A106" s="103" t="s">
        <v>872</v>
      </c>
      <c r="B106" s="139" t="s">
        <v>877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09"/>
    </row>
  </sheetData>
  <mergeCells count="5">
    <mergeCell ref="A94:E94"/>
    <mergeCell ref="A95:E95"/>
    <mergeCell ref="A96:J96"/>
    <mergeCell ref="B106:K106"/>
    <mergeCell ref="E3:F3"/>
  </mergeCells>
  <pageMargins left="0.45" right="0.45" top="0.75" bottom="0.75" header="0.3" footer="0.3"/>
  <pageSetup scale="66" fitToHeight="0" orientation="portrait" r:id="rId1"/>
  <headerFooter>
    <oddFooter>&amp;LBSA CHEM13749 Rat Blood&amp;RPage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0"/>
  <sheetViews>
    <sheetView zoomScale="90" zoomScaleNormal="90" workbookViewId="0">
      <selection activeCell="M8" sqref="M8"/>
    </sheetView>
  </sheetViews>
  <sheetFormatPr defaultRowHeight="15" x14ac:dyDescent="0.25"/>
  <cols>
    <col min="1" max="1" width="15.5703125" style="3" customWidth="1"/>
    <col min="2" max="2" width="15.7109375" style="3" customWidth="1"/>
    <col min="3" max="3" width="15.140625" style="3" customWidth="1"/>
    <col min="4" max="4" width="11.7109375" style="3" customWidth="1"/>
    <col min="5" max="5" width="15.7109375" style="3" customWidth="1"/>
    <col min="6" max="6" width="16.7109375" style="3" customWidth="1"/>
    <col min="7" max="7" width="18.7109375" style="3" customWidth="1"/>
    <col min="8" max="8" width="16.7109375" style="3" customWidth="1"/>
    <col min="9" max="9" width="8.7109375" style="3" customWidth="1"/>
    <col min="10" max="10" width="2.7109375" style="15" customWidth="1"/>
    <col min="11" max="11" width="11.7109375" customWidth="1"/>
    <col min="12" max="12" width="15.7109375" customWidth="1"/>
    <col min="13" max="13" width="17.7109375" customWidth="1"/>
    <col min="14" max="14" width="18.7109375" customWidth="1"/>
    <col min="15" max="15" width="15.7109375" customWidth="1"/>
    <col min="16" max="16" width="8.7109375" customWidth="1"/>
    <col min="17" max="18" width="9.140625" style="43"/>
  </cols>
  <sheetData>
    <row r="1" spans="1:19" ht="15.95" customHeight="1" x14ac:dyDescent="0.25">
      <c r="A1" s="1"/>
      <c r="B1" s="1"/>
      <c r="E1" s="24" t="s">
        <v>7</v>
      </c>
    </row>
    <row r="2" spans="1:19" ht="15.9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9" ht="18" customHeight="1" thickTop="1" thickBot="1" x14ac:dyDescent="0.3">
      <c r="A3" s="1"/>
      <c r="B3" s="1"/>
      <c r="D3" s="4"/>
      <c r="E3" s="140" t="s">
        <v>896</v>
      </c>
      <c r="F3" s="141"/>
    </row>
    <row r="4" spans="1:19" ht="15.75" thickTop="1" x14ac:dyDescent="0.25">
      <c r="A4" s="1"/>
      <c r="B4" s="1"/>
      <c r="C4" s="1"/>
      <c r="F4" s="1"/>
      <c r="G4" s="1"/>
      <c r="H4" s="1"/>
      <c r="I4" s="1"/>
    </row>
    <row r="5" spans="1:19" x14ac:dyDescent="0.25">
      <c r="B5" s="25" t="s">
        <v>0</v>
      </c>
      <c r="C5" s="2" t="s">
        <v>324</v>
      </c>
      <c r="E5" s="2"/>
    </row>
    <row r="6" spans="1:19" x14ac:dyDescent="0.25">
      <c r="B6" s="25" t="s">
        <v>2</v>
      </c>
      <c r="C6" s="2" t="s">
        <v>5</v>
      </c>
      <c r="E6" s="2"/>
      <c r="G6" s="98" t="s">
        <v>329</v>
      </c>
      <c r="H6" s="43" t="s">
        <v>853</v>
      </c>
      <c r="I6" s="43"/>
    </row>
    <row r="7" spans="1:19" x14ac:dyDescent="0.25">
      <c r="B7" s="25" t="s">
        <v>3</v>
      </c>
      <c r="C7" s="6" t="s">
        <v>897</v>
      </c>
      <c r="E7" s="6"/>
      <c r="G7" s="25" t="s">
        <v>1</v>
      </c>
      <c r="H7" s="2" t="s">
        <v>10</v>
      </c>
      <c r="I7" s="2"/>
    </row>
    <row r="8" spans="1:19" ht="29.25" customHeight="1" x14ac:dyDescent="0.25">
      <c r="B8" s="48" t="s">
        <v>4</v>
      </c>
      <c r="C8" s="142" t="s">
        <v>333</v>
      </c>
      <c r="D8" s="143"/>
      <c r="E8" s="143"/>
      <c r="G8" s="25" t="s">
        <v>6</v>
      </c>
      <c r="H8" s="14" t="s">
        <v>11</v>
      </c>
      <c r="I8" s="14"/>
    </row>
    <row r="9" spans="1:19" x14ac:dyDescent="0.25">
      <c r="B9" s="25" t="s">
        <v>331</v>
      </c>
      <c r="C9" s="47" t="s">
        <v>332</v>
      </c>
      <c r="E9"/>
      <c r="G9" s="25" t="s">
        <v>8</v>
      </c>
      <c r="H9" s="2" t="s">
        <v>12</v>
      </c>
      <c r="I9" s="2"/>
    </row>
    <row r="10" spans="1:19" x14ac:dyDescent="0.25">
      <c r="A10"/>
      <c r="B10"/>
      <c r="C10"/>
      <c r="D10"/>
      <c r="E10"/>
      <c r="F10"/>
      <c r="G10"/>
      <c r="H10"/>
      <c r="I10"/>
      <c r="J10"/>
      <c r="Q10"/>
      <c r="S10" s="43"/>
    </row>
    <row r="11" spans="1:19" ht="15.75" x14ac:dyDescent="0.25">
      <c r="C11" s="5"/>
      <c r="D11" s="49" t="s">
        <v>322</v>
      </c>
      <c r="E11" s="20"/>
      <c r="F11" s="19"/>
      <c r="G11" s="21"/>
      <c r="H11" s="21"/>
      <c r="I11" s="21"/>
      <c r="J11" s="38"/>
      <c r="K11" s="23" t="s">
        <v>323</v>
      </c>
      <c r="L11" s="22"/>
      <c r="M11" s="22"/>
      <c r="N11" s="22"/>
      <c r="O11" s="22"/>
      <c r="P11" s="22"/>
      <c r="Q11"/>
      <c r="S11" s="43"/>
    </row>
    <row r="12" spans="1:19" ht="42.75" x14ac:dyDescent="0.25">
      <c r="A12" s="42" t="s">
        <v>334</v>
      </c>
      <c r="B12" s="42" t="s">
        <v>854</v>
      </c>
      <c r="C12" s="42" t="s">
        <v>335</v>
      </c>
      <c r="D12" s="42" t="s">
        <v>321</v>
      </c>
      <c r="E12" s="42" t="s">
        <v>341</v>
      </c>
      <c r="F12" s="32" t="s">
        <v>337</v>
      </c>
      <c r="G12" s="34" t="s">
        <v>336</v>
      </c>
      <c r="H12" s="33" t="s">
        <v>338</v>
      </c>
      <c r="I12" s="113" t="s">
        <v>875</v>
      </c>
      <c r="J12" s="41"/>
      <c r="K12" s="42" t="s">
        <v>321</v>
      </c>
      <c r="L12" s="42" t="s">
        <v>341</v>
      </c>
      <c r="M12" s="32" t="s">
        <v>337</v>
      </c>
      <c r="N12" s="34" t="s">
        <v>336</v>
      </c>
      <c r="O12" s="33" t="s">
        <v>338</v>
      </c>
      <c r="P12" s="113" t="s">
        <v>875</v>
      </c>
      <c r="Q12"/>
      <c r="S12" s="43"/>
    </row>
    <row r="13" spans="1:19" x14ac:dyDescent="0.25">
      <c r="A13" s="11">
        <v>50</v>
      </c>
      <c r="B13" s="11" t="s">
        <v>13</v>
      </c>
      <c r="C13" s="11" t="s">
        <v>13</v>
      </c>
      <c r="D13" s="7" t="s">
        <v>165</v>
      </c>
      <c r="E13" s="7" t="s">
        <v>14</v>
      </c>
      <c r="F13" s="44">
        <v>1890</v>
      </c>
      <c r="G13" s="104">
        <v>0.23100000000000001</v>
      </c>
      <c r="H13" s="106">
        <f>ROUND(F13/G13,-1)</f>
        <v>8180</v>
      </c>
      <c r="I13" s="124"/>
      <c r="J13" s="39"/>
      <c r="K13" s="7" t="s">
        <v>243</v>
      </c>
      <c r="L13" s="7" t="s">
        <v>88</v>
      </c>
      <c r="M13" s="44">
        <v>34700</v>
      </c>
      <c r="N13" s="104">
        <v>0.14899999999999999</v>
      </c>
      <c r="O13" s="107">
        <f>ROUND(M13/N13,-3)</f>
        <v>233000</v>
      </c>
      <c r="P13" s="128" t="s">
        <v>876</v>
      </c>
      <c r="Q13"/>
      <c r="R13" s="78"/>
      <c r="S13" s="46"/>
    </row>
    <row r="14" spans="1:19" x14ac:dyDescent="0.25">
      <c r="A14" s="11">
        <v>50</v>
      </c>
      <c r="B14" s="11" t="s">
        <v>13</v>
      </c>
      <c r="C14" s="11" t="s">
        <v>13</v>
      </c>
      <c r="D14" s="7" t="s">
        <v>166</v>
      </c>
      <c r="E14" s="7" t="s">
        <v>15</v>
      </c>
      <c r="F14" s="44">
        <v>1640</v>
      </c>
      <c r="G14" s="104">
        <v>0.20599999999999999</v>
      </c>
      <c r="H14" s="106">
        <f>ROUND(F14/G14,-1)</f>
        <v>7960</v>
      </c>
      <c r="I14" s="124"/>
      <c r="J14" s="39"/>
      <c r="K14" s="7" t="s">
        <v>244</v>
      </c>
      <c r="L14" s="7" t="s">
        <v>89</v>
      </c>
      <c r="M14" s="44">
        <v>16000</v>
      </c>
      <c r="N14" s="104">
        <v>0.19700000000000001</v>
      </c>
      <c r="O14" s="107">
        <f>ROUND(M14/N14,-2)</f>
        <v>81200</v>
      </c>
      <c r="P14" s="128"/>
      <c r="Q14"/>
      <c r="R14" s="78"/>
      <c r="S14" s="46"/>
    </row>
    <row r="15" spans="1:19" x14ac:dyDescent="0.25">
      <c r="A15" s="11">
        <v>50</v>
      </c>
      <c r="B15" s="11" t="s">
        <v>13</v>
      </c>
      <c r="C15" s="11" t="s">
        <v>13</v>
      </c>
      <c r="D15" s="7" t="s">
        <v>167</v>
      </c>
      <c r="E15" s="7" t="s">
        <v>16</v>
      </c>
      <c r="F15" s="44">
        <v>6530</v>
      </c>
      <c r="G15" s="104">
        <v>0.32</v>
      </c>
      <c r="H15" s="106">
        <f>ROUND(F15/G15,-2)</f>
        <v>20400</v>
      </c>
      <c r="I15" s="124" t="s">
        <v>876</v>
      </c>
      <c r="J15" s="39"/>
      <c r="K15" s="7" t="s">
        <v>245</v>
      </c>
      <c r="L15" s="7" t="s">
        <v>90</v>
      </c>
      <c r="M15" s="44">
        <v>21400</v>
      </c>
      <c r="N15" s="104">
        <v>0.19</v>
      </c>
      <c r="O15" s="107">
        <f>ROUND(M15/N15,-3)</f>
        <v>113000</v>
      </c>
      <c r="P15" s="128"/>
      <c r="Q15"/>
      <c r="R15" s="78"/>
      <c r="S15" s="46"/>
    </row>
    <row r="16" spans="1:19" x14ac:dyDescent="0.25">
      <c r="A16" s="11">
        <v>50</v>
      </c>
      <c r="B16" s="11" t="s">
        <v>855</v>
      </c>
      <c r="C16" s="17">
        <f>5/60</f>
        <v>8.3333333333333329E-2</v>
      </c>
      <c r="D16" s="7" t="s">
        <v>168</v>
      </c>
      <c r="E16" s="7" t="s">
        <v>17</v>
      </c>
      <c r="F16" s="44">
        <v>60600</v>
      </c>
      <c r="G16" s="104">
        <v>0.251</v>
      </c>
      <c r="H16" s="106">
        <f>ROUND(F16/G16,-3)</f>
        <v>241000</v>
      </c>
      <c r="I16" s="124" t="s">
        <v>876</v>
      </c>
      <c r="J16" s="39"/>
      <c r="K16" s="7" t="s">
        <v>246</v>
      </c>
      <c r="L16" s="7" t="s">
        <v>91</v>
      </c>
      <c r="M16" s="44">
        <v>88600</v>
      </c>
      <c r="N16" s="104">
        <v>0.121</v>
      </c>
      <c r="O16" s="107">
        <f t="shared" ref="O16:O49" si="0">ROUND(M16/N16,-3)</f>
        <v>732000</v>
      </c>
      <c r="P16" s="128"/>
      <c r="Q16"/>
      <c r="R16" s="78"/>
      <c r="S16" s="46"/>
    </row>
    <row r="17" spans="1:19" x14ac:dyDescent="0.25">
      <c r="A17" s="11">
        <v>50</v>
      </c>
      <c r="B17" s="11" t="s">
        <v>855</v>
      </c>
      <c r="C17" s="17">
        <f>5/60</f>
        <v>8.3333333333333329E-2</v>
      </c>
      <c r="D17" s="7" t="s">
        <v>169</v>
      </c>
      <c r="E17" s="7" t="s">
        <v>18</v>
      </c>
      <c r="F17" s="44">
        <v>59700</v>
      </c>
      <c r="G17" s="105">
        <v>8.9899999999999994E-2</v>
      </c>
      <c r="H17" s="106">
        <f t="shared" ref="H17:H42" si="1">ROUND(F17/G17,-3)</f>
        <v>664000</v>
      </c>
      <c r="I17" s="124"/>
      <c r="J17" s="39"/>
      <c r="K17" s="7" t="s">
        <v>247</v>
      </c>
      <c r="L17" s="7" t="s">
        <v>92</v>
      </c>
      <c r="M17" s="44">
        <v>70300</v>
      </c>
      <c r="N17" s="104">
        <v>0.11700000000000001</v>
      </c>
      <c r="O17" s="107">
        <f t="shared" si="0"/>
        <v>601000</v>
      </c>
      <c r="P17" s="128"/>
      <c r="Q17"/>
      <c r="R17" s="78"/>
      <c r="S17" s="46"/>
    </row>
    <row r="18" spans="1:19" x14ac:dyDescent="0.25">
      <c r="A18" s="11">
        <v>50</v>
      </c>
      <c r="B18" s="11" t="s">
        <v>855</v>
      </c>
      <c r="C18" s="17">
        <f>5/60</f>
        <v>8.3333333333333329E-2</v>
      </c>
      <c r="D18" s="7" t="s">
        <v>170</v>
      </c>
      <c r="E18" s="7" t="s">
        <v>19</v>
      </c>
      <c r="F18" s="44">
        <v>73000</v>
      </c>
      <c r="G18" s="29">
        <v>0.14000000000000001</v>
      </c>
      <c r="H18" s="35">
        <f t="shared" si="1"/>
        <v>521000</v>
      </c>
      <c r="I18" s="125"/>
      <c r="J18" s="39"/>
      <c r="K18" s="7" t="s">
        <v>248</v>
      </c>
      <c r="L18" s="7" t="s">
        <v>93</v>
      </c>
      <c r="M18" s="44">
        <v>146000</v>
      </c>
      <c r="N18" s="104">
        <v>0.219</v>
      </c>
      <c r="O18" s="107">
        <f t="shared" si="0"/>
        <v>667000</v>
      </c>
      <c r="P18" s="128"/>
      <c r="Q18"/>
      <c r="R18" s="78"/>
      <c r="S18" s="46"/>
    </row>
    <row r="19" spans="1:19" x14ac:dyDescent="0.25">
      <c r="A19" s="11">
        <v>50</v>
      </c>
      <c r="B19" s="11" t="s">
        <v>856</v>
      </c>
      <c r="C19" s="16">
        <f>10/60</f>
        <v>0.16666666666666666</v>
      </c>
      <c r="D19" s="7" t="s">
        <v>171</v>
      </c>
      <c r="E19" s="7" t="s">
        <v>20</v>
      </c>
      <c r="F19" s="44">
        <v>62500</v>
      </c>
      <c r="G19" s="29">
        <v>0.14000000000000001</v>
      </c>
      <c r="H19" s="35">
        <f t="shared" si="1"/>
        <v>446000</v>
      </c>
      <c r="I19" s="125"/>
      <c r="J19" s="39"/>
      <c r="K19" s="7" t="s">
        <v>249</v>
      </c>
      <c r="L19" s="7" t="s">
        <v>94</v>
      </c>
      <c r="M19" s="44">
        <v>129000</v>
      </c>
      <c r="N19" s="29">
        <v>0.127</v>
      </c>
      <c r="O19" s="36">
        <f>ROUND(M19/N19,-4)</f>
        <v>1020000</v>
      </c>
      <c r="P19" s="129"/>
      <c r="Q19"/>
      <c r="R19" s="78"/>
      <c r="S19" s="46"/>
    </row>
    <row r="20" spans="1:19" x14ac:dyDescent="0.25">
      <c r="A20" s="11">
        <v>50</v>
      </c>
      <c r="B20" s="11" t="s">
        <v>856</v>
      </c>
      <c r="C20" s="16">
        <f>10/60</f>
        <v>0.16666666666666666</v>
      </c>
      <c r="D20" s="7" t="s">
        <v>172</v>
      </c>
      <c r="E20" s="7" t="s">
        <v>21</v>
      </c>
      <c r="F20" s="44">
        <v>31900</v>
      </c>
      <c r="G20" s="29">
        <v>0.10100000000000001</v>
      </c>
      <c r="H20" s="35">
        <f t="shared" si="1"/>
        <v>316000</v>
      </c>
      <c r="I20" s="125"/>
      <c r="J20" s="39"/>
      <c r="K20" s="7" t="s">
        <v>250</v>
      </c>
      <c r="L20" s="7" t="s">
        <v>95</v>
      </c>
      <c r="M20" s="44">
        <v>76100</v>
      </c>
      <c r="N20" s="29">
        <v>0.11600000000000001</v>
      </c>
      <c r="O20" s="36">
        <f t="shared" si="0"/>
        <v>656000</v>
      </c>
      <c r="P20" s="129" t="s">
        <v>876</v>
      </c>
      <c r="Q20"/>
      <c r="R20" s="78"/>
      <c r="S20" s="46"/>
    </row>
    <row r="21" spans="1:19" ht="15" customHeight="1" x14ac:dyDescent="0.25">
      <c r="A21" s="11">
        <v>50</v>
      </c>
      <c r="B21" s="11" t="s">
        <v>856</v>
      </c>
      <c r="C21" s="16">
        <f>10/60</f>
        <v>0.16666666666666666</v>
      </c>
      <c r="D21" s="1" t="s">
        <v>173</v>
      </c>
      <c r="E21" s="1" t="s">
        <v>22</v>
      </c>
      <c r="F21" s="79">
        <v>88900</v>
      </c>
      <c r="G21" s="83">
        <v>0.193</v>
      </c>
      <c r="H21" s="81">
        <f t="shared" si="1"/>
        <v>461000</v>
      </c>
      <c r="I21" s="126"/>
      <c r="J21" s="82"/>
      <c r="K21" s="1" t="s">
        <v>251</v>
      </c>
      <c r="L21" s="1" t="s">
        <v>888</v>
      </c>
      <c r="M21" s="79">
        <v>164000</v>
      </c>
      <c r="N21" s="80">
        <v>8.8499999999999995E-2</v>
      </c>
      <c r="O21" s="79">
        <f>ROUND(M21/N21,-4)</f>
        <v>1850000</v>
      </c>
      <c r="P21" s="117" t="s">
        <v>879</v>
      </c>
      <c r="Q21"/>
      <c r="R21" s="78"/>
      <c r="S21" s="46"/>
    </row>
    <row r="22" spans="1:19" x14ac:dyDescent="0.25">
      <c r="A22" s="11">
        <v>50</v>
      </c>
      <c r="B22" s="11" t="s">
        <v>857</v>
      </c>
      <c r="C22" s="11">
        <v>0.25</v>
      </c>
      <c r="D22" s="7" t="s">
        <v>174</v>
      </c>
      <c r="E22" s="7" t="s">
        <v>23</v>
      </c>
      <c r="F22" s="44">
        <v>62700</v>
      </c>
      <c r="G22" s="29">
        <v>0.13400000000000001</v>
      </c>
      <c r="H22" s="35">
        <f t="shared" si="1"/>
        <v>468000</v>
      </c>
      <c r="I22" s="125"/>
      <c r="J22" s="39"/>
      <c r="K22" s="7" t="s">
        <v>252</v>
      </c>
      <c r="L22" s="7" t="s">
        <v>96</v>
      </c>
      <c r="M22" s="44">
        <v>142000</v>
      </c>
      <c r="N22" s="31">
        <v>9.8500000000000004E-2</v>
      </c>
      <c r="O22" s="36">
        <f>ROUND(M22/N22,-4)</f>
        <v>1440000</v>
      </c>
      <c r="P22" s="129"/>
      <c r="Q22"/>
      <c r="R22" s="78"/>
      <c r="S22" s="46"/>
    </row>
    <row r="23" spans="1:19" x14ac:dyDescent="0.25">
      <c r="A23" s="11">
        <v>50</v>
      </c>
      <c r="B23" s="11" t="s">
        <v>857</v>
      </c>
      <c r="C23" s="11">
        <v>0.25</v>
      </c>
      <c r="D23" s="7" t="s">
        <v>175</v>
      </c>
      <c r="E23" s="7" t="s">
        <v>24</v>
      </c>
      <c r="F23" s="44">
        <v>82200</v>
      </c>
      <c r="G23" s="29">
        <v>0.123</v>
      </c>
      <c r="H23" s="35">
        <f t="shared" si="1"/>
        <v>668000</v>
      </c>
      <c r="I23" s="125"/>
      <c r="J23" s="39"/>
      <c r="K23" s="7" t="s">
        <v>253</v>
      </c>
      <c r="L23" s="7" t="s">
        <v>97</v>
      </c>
      <c r="M23" s="44">
        <v>68800</v>
      </c>
      <c r="N23" s="29">
        <v>0.161</v>
      </c>
      <c r="O23" s="36">
        <f t="shared" si="0"/>
        <v>427000</v>
      </c>
      <c r="P23" s="129" t="s">
        <v>876</v>
      </c>
      <c r="Q23"/>
      <c r="R23" s="78"/>
      <c r="S23" s="46"/>
    </row>
    <row r="24" spans="1:19" x14ac:dyDescent="0.25">
      <c r="A24" s="11">
        <v>50</v>
      </c>
      <c r="B24" s="11" t="s">
        <v>857</v>
      </c>
      <c r="C24" s="11">
        <v>0.25</v>
      </c>
      <c r="D24" s="7" t="s">
        <v>176</v>
      </c>
      <c r="E24" s="7" t="s">
        <v>25</v>
      </c>
      <c r="F24" s="44">
        <v>76700</v>
      </c>
      <c r="G24" s="31">
        <v>0.09</v>
      </c>
      <c r="H24" s="35">
        <f t="shared" si="1"/>
        <v>852000</v>
      </c>
      <c r="I24" s="125"/>
      <c r="J24" s="39"/>
      <c r="K24" s="7" t="s">
        <v>254</v>
      </c>
      <c r="L24" s="7" t="s">
        <v>98</v>
      </c>
      <c r="M24" s="44">
        <v>129000</v>
      </c>
      <c r="N24" s="29">
        <v>0.121</v>
      </c>
      <c r="O24" s="36">
        <f>ROUND(M24/N24,-4)</f>
        <v>1070000</v>
      </c>
      <c r="P24" s="129"/>
      <c r="Q24"/>
      <c r="R24" s="78"/>
      <c r="S24" s="46"/>
    </row>
    <row r="25" spans="1:19" x14ac:dyDescent="0.25">
      <c r="A25" s="11">
        <v>50</v>
      </c>
      <c r="B25" s="11" t="s">
        <v>858</v>
      </c>
      <c r="C25" s="18">
        <f>20/60</f>
        <v>0.33333333333333331</v>
      </c>
      <c r="D25" s="7" t="s">
        <v>177</v>
      </c>
      <c r="E25" s="7" t="s">
        <v>26</v>
      </c>
      <c r="F25" s="44">
        <v>28200</v>
      </c>
      <c r="G25" s="29">
        <v>0.17199999999999999</v>
      </c>
      <c r="H25" s="35">
        <f t="shared" si="1"/>
        <v>164000</v>
      </c>
      <c r="I25" s="125"/>
      <c r="J25" s="39"/>
      <c r="K25" s="7" t="s">
        <v>255</v>
      </c>
      <c r="L25" s="7" t="s">
        <v>99</v>
      </c>
      <c r="M25" s="44">
        <v>54200</v>
      </c>
      <c r="N25" s="31">
        <v>9.8299999999999998E-2</v>
      </c>
      <c r="O25" s="36">
        <f t="shared" si="0"/>
        <v>551000</v>
      </c>
      <c r="P25" s="129"/>
      <c r="Q25"/>
      <c r="R25" s="78"/>
      <c r="S25" s="46"/>
    </row>
    <row r="26" spans="1:19" x14ac:dyDescent="0.25">
      <c r="A26" s="11">
        <v>50</v>
      </c>
      <c r="B26" s="11" t="s">
        <v>858</v>
      </c>
      <c r="C26" s="18">
        <f>20/60</f>
        <v>0.33333333333333331</v>
      </c>
      <c r="D26" s="7" t="s">
        <v>178</v>
      </c>
      <c r="E26" s="7" t="s">
        <v>27</v>
      </c>
      <c r="F26" s="44">
        <v>28500</v>
      </c>
      <c r="G26" s="29">
        <v>0.19600000000000001</v>
      </c>
      <c r="H26" s="35">
        <f t="shared" si="1"/>
        <v>145000</v>
      </c>
      <c r="I26" s="125"/>
      <c r="J26" s="39"/>
      <c r="K26" s="7" t="s">
        <v>256</v>
      </c>
      <c r="L26" s="7" t="s">
        <v>100</v>
      </c>
      <c r="M26" s="44">
        <v>73600</v>
      </c>
      <c r="N26" s="31">
        <v>7.4499999999999997E-2</v>
      </c>
      <c r="O26" s="36">
        <f>ROUND(M26/N26,-3)</f>
        <v>988000</v>
      </c>
      <c r="P26" s="129" t="s">
        <v>876</v>
      </c>
      <c r="Q26"/>
      <c r="R26" s="78"/>
      <c r="S26" s="46"/>
    </row>
    <row r="27" spans="1:19" x14ac:dyDescent="0.25">
      <c r="A27" s="11">
        <v>50</v>
      </c>
      <c r="B27" s="11" t="s">
        <v>858</v>
      </c>
      <c r="C27" s="18">
        <f>20/60</f>
        <v>0.33333333333333331</v>
      </c>
      <c r="D27" s="7" t="s">
        <v>179</v>
      </c>
      <c r="E27" s="7" t="s">
        <v>28</v>
      </c>
      <c r="F27" s="44">
        <v>36500</v>
      </c>
      <c r="G27" s="29">
        <v>0.13</v>
      </c>
      <c r="H27" s="35">
        <f t="shared" si="1"/>
        <v>281000</v>
      </c>
      <c r="I27" s="125" t="s">
        <v>876</v>
      </c>
      <c r="J27" s="39"/>
      <c r="K27" s="7" t="s">
        <v>257</v>
      </c>
      <c r="L27" s="7" t="s">
        <v>101</v>
      </c>
      <c r="M27" s="44">
        <v>68600</v>
      </c>
      <c r="N27" s="29">
        <v>0.13200000000000001</v>
      </c>
      <c r="O27" s="36">
        <f t="shared" si="0"/>
        <v>520000</v>
      </c>
      <c r="P27" s="129"/>
      <c r="Q27"/>
      <c r="R27" s="78"/>
      <c r="S27" s="46"/>
    </row>
    <row r="28" spans="1:19" x14ac:dyDescent="0.25">
      <c r="A28" s="11">
        <v>50</v>
      </c>
      <c r="B28" s="11" t="s">
        <v>859</v>
      </c>
      <c r="C28" s="11">
        <v>0.5</v>
      </c>
      <c r="D28" s="7" t="s">
        <v>180</v>
      </c>
      <c r="E28" s="7" t="s">
        <v>29</v>
      </c>
      <c r="F28" s="44">
        <v>24300</v>
      </c>
      <c r="G28" s="29">
        <v>0.16500000000000001</v>
      </c>
      <c r="H28" s="35">
        <f t="shared" si="1"/>
        <v>147000</v>
      </c>
      <c r="I28" s="125" t="s">
        <v>876</v>
      </c>
      <c r="J28" s="39"/>
      <c r="K28" s="7" t="s">
        <v>258</v>
      </c>
      <c r="L28" s="7" t="s">
        <v>102</v>
      </c>
      <c r="M28" s="44">
        <v>137000</v>
      </c>
      <c r="N28" s="29">
        <v>0.13400000000000001</v>
      </c>
      <c r="O28" s="36">
        <f>ROUND(M28/N28,-4)</f>
        <v>1020000</v>
      </c>
      <c r="P28" s="129"/>
      <c r="Q28"/>
      <c r="R28" s="78"/>
      <c r="S28" s="46"/>
    </row>
    <row r="29" spans="1:19" x14ac:dyDescent="0.25">
      <c r="A29" s="11">
        <v>50</v>
      </c>
      <c r="B29" s="11" t="s">
        <v>859</v>
      </c>
      <c r="C29" s="11">
        <v>0.5</v>
      </c>
      <c r="D29" s="7" t="s">
        <v>181</v>
      </c>
      <c r="E29" s="7" t="s">
        <v>30</v>
      </c>
      <c r="F29" s="44">
        <v>89900</v>
      </c>
      <c r="G29" s="29">
        <v>0.185</v>
      </c>
      <c r="H29" s="35">
        <f t="shared" si="1"/>
        <v>486000</v>
      </c>
      <c r="I29" s="125" t="s">
        <v>876</v>
      </c>
      <c r="J29" s="39"/>
      <c r="K29" s="7" t="s">
        <v>259</v>
      </c>
      <c r="L29" s="7" t="s">
        <v>103</v>
      </c>
      <c r="M29" s="44">
        <v>94900</v>
      </c>
      <c r="N29" s="29">
        <v>0.156</v>
      </c>
      <c r="O29" s="36">
        <f t="shared" si="0"/>
        <v>608000</v>
      </c>
      <c r="P29" s="129"/>
      <c r="Q29"/>
      <c r="R29" s="78"/>
      <c r="S29" s="46"/>
    </row>
    <row r="30" spans="1:19" x14ac:dyDescent="0.25">
      <c r="A30" s="11">
        <v>50</v>
      </c>
      <c r="B30" s="11" t="s">
        <v>859</v>
      </c>
      <c r="C30" s="11">
        <v>0.5</v>
      </c>
      <c r="D30" s="7" t="s">
        <v>182</v>
      </c>
      <c r="E30" s="7" t="s">
        <v>31</v>
      </c>
      <c r="F30" s="44">
        <v>74900</v>
      </c>
      <c r="G30" s="31">
        <v>8.1100000000000005E-2</v>
      </c>
      <c r="H30" s="35">
        <f t="shared" si="1"/>
        <v>924000</v>
      </c>
      <c r="I30" s="125" t="s">
        <v>876</v>
      </c>
      <c r="J30" s="39"/>
      <c r="K30" s="7" t="s">
        <v>260</v>
      </c>
      <c r="L30" s="7" t="s">
        <v>104</v>
      </c>
      <c r="M30" s="44">
        <v>172000</v>
      </c>
      <c r="N30" s="29">
        <v>0.21199999999999999</v>
      </c>
      <c r="O30" s="36">
        <f t="shared" si="0"/>
        <v>811000</v>
      </c>
      <c r="P30" s="129"/>
      <c r="Q30"/>
      <c r="R30" s="78"/>
      <c r="S30" s="46"/>
    </row>
    <row r="31" spans="1:19" x14ac:dyDescent="0.25">
      <c r="A31" s="11">
        <v>50</v>
      </c>
      <c r="B31" s="11" t="s">
        <v>860</v>
      </c>
      <c r="C31" s="11">
        <v>1</v>
      </c>
      <c r="D31" s="7" t="s">
        <v>183</v>
      </c>
      <c r="E31" s="7" t="s">
        <v>32</v>
      </c>
      <c r="F31" s="44">
        <v>21000</v>
      </c>
      <c r="G31" s="29">
        <v>0.1</v>
      </c>
      <c r="H31" s="35">
        <f t="shared" si="1"/>
        <v>210000</v>
      </c>
      <c r="I31" s="125"/>
      <c r="J31" s="39"/>
      <c r="K31" s="7" t="s">
        <v>261</v>
      </c>
      <c r="L31" s="7" t="s">
        <v>105</v>
      </c>
      <c r="M31" s="44">
        <v>42100</v>
      </c>
      <c r="N31" s="29">
        <v>0.14399999999999999</v>
      </c>
      <c r="O31" s="36">
        <f t="shared" si="0"/>
        <v>292000</v>
      </c>
      <c r="P31" s="129"/>
      <c r="Q31"/>
      <c r="R31" s="78"/>
      <c r="S31" s="46"/>
    </row>
    <row r="32" spans="1:19" x14ac:dyDescent="0.25">
      <c r="A32" s="11">
        <v>50</v>
      </c>
      <c r="B32" s="11" t="s">
        <v>860</v>
      </c>
      <c r="C32" s="11">
        <v>1</v>
      </c>
      <c r="D32" s="7" t="s">
        <v>184</v>
      </c>
      <c r="E32" s="7" t="s">
        <v>33</v>
      </c>
      <c r="F32" s="44">
        <v>32300</v>
      </c>
      <c r="G32" s="29">
        <v>0.13</v>
      </c>
      <c r="H32" s="35">
        <f t="shared" si="1"/>
        <v>248000</v>
      </c>
      <c r="I32" s="125"/>
      <c r="J32" s="39"/>
      <c r="K32" s="7" t="s">
        <v>262</v>
      </c>
      <c r="L32" s="7" t="s">
        <v>106</v>
      </c>
      <c r="M32" s="44">
        <v>80700</v>
      </c>
      <c r="N32" s="31">
        <v>6.1199999999999997E-2</v>
      </c>
      <c r="O32" s="36">
        <f>ROUND(M32/N32,-4)</f>
        <v>1320000</v>
      </c>
      <c r="P32" s="129" t="s">
        <v>876</v>
      </c>
      <c r="Q32"/>
      <c r="R32" s="78"/>
      <c r="S32" s="46"/>
    </row>
    <row r="33" spans="1:19" x14ac:dyDescent="0.25">
      <c r="A33" s="11">
        <v>50</v>
      </c>
      <c r="B33" s="11" t="s">
        <v>860</v>
      </c>
      <c r="C33" s="11">
        <v>1</v>
      </c>
      <c r="D33" s="7" t="s">
        <v>185</v>
      </c>
      <c r="E33" s="7" t="s">
        <v>34</v>
      </c>
      <c r="F33" s="44">
        <v>38100</v>
      </c>
      <c r="G33" s="31">
        <v>8.3000000000000004E-2</v>
      </c>
      <c r="H33" s="35">
        <f t="shared" si="1"/>
        <v>459000</v>
      </c>
      <c r="I33" s="125" t="s">
        <v>876</v>
      </c>
      <c r="J33" s="39"/>
      <c r="K33" s="7" t="s">
        <v>263</v>
      </c>
      <c r="L33" s="7" t="s">
        <v>107</v>
      </c>
      <c r="M33" s="44">
        <v>82300</v>
      </c>
      <c r="N33" s="29">
        <v>0.191</v>
      </c>
      <c r="O33" s="36">
        <f t="shared" si="0"/>
        <v>431000</v>
      </c>
      <c r="P33" s="129"/>
      <c r="Q33"/>
      <c r="R33" s="78"/>
      <c r="S33" s="46"/>
    </row>
    <row r="34" spans="1:19" x14ac:dyDescent="0.25">
      <c r="A34" s="11">
        <v>50</v>
      </c>
      <c r="B34" s="11" t="s">
        <v>861</v>
      </c>
      <c r="C34" s="11">
        <v>2</v>
      </c>
      <c r="D34" s="7" t="s">
        <v>186</v>
      </c>
      <c r="E34" s="7" t="s">
        <v>35</v>
      </c>
      <c r="F34" s="44">
        <v>36000</v>
      </c>
      <c r="G34" s="29">
        <v>0.154</v>
      </c>
      <c r="H34" s="35">
        <f t="shared" si="1"/>
        <v>234000</v>
      </c>
      <c r="I34" s="125"/>
      <c r="J34" s="39"/>
      <c r="K34" s="7" t="s">
        <v>264</v>
      </c>
      <c r="L34" s="7" t="s">
        <v>108</v>
      </c>
      <c r="M34" s="44">
        <v>62700</v>
      </c>
      <c r="N34" s="29">
        <v>0.17399999999999999</v>
      </c>
      <c r="O34" s="36">
        <f t="shared" si="0"/>
        <v>360000</v>
      </c>
      <c r="P34" s="129" t="s">
        <v>876</v>
      </c>
      <c r="Q34"/>
      <c r="R34" s="78"/>
      <c r="S34" s="46"/>
    </row>
    <row r="35" spans="1:19" x14ac:dyDescent="0.25">
      <c r="A35" s="11">
        <v>50</v>
      </c>
      <c r="B35" s="11" t="s">
        <v>861</v>
      </c>
      <c r="C35" s="11">
        <v>2</v>
      </c>
      <c r="D35" s="7" t="s">
        <v>187</v>
      </c>
      <c r="E35" s="7" t="s">
        <v>36</v>
      </c>
      <c r="F35" s="44">
        <v>50400</v>
      </c>
      <c r="G35" s="29">
        <v>0.13300000000000001</v>
      </c>
      <c r="H35" s="35">
        <f t="shared" si="1"/>
        <v>379000</v>
      </c>
      <c r="I35" s="125"/>
      <c r="J35" s="39"/>
      <c r="K35" s="7" t="s">
        <v>265</v>
      </c>
      <c r="L35" s="7" t="s">
        <v>109</v>
      </c>
      <c r="M35" s="44">
        <v>110000</v>
      </c>
      <c r="N35" s="29">
        <v>0.109</v>
      </c>
      <c r="O35" s="36">
        <f>ROUND(M35/N35,-4)</f>
        <v>1010000</v>
      </c>
      <c r="P35" s="129" t="s">
        <v>876</v>
      </c>
      <c r="Q35"/>
      <c r="R35" s="78"/>
      <c r="S35" s="46"/>
    </row>
    <row r="36" spans="1:19" x14ac:dyDescent="0.25">
      <c r="A36" s="11">
        <v>50</v>
      </c>
      <c r="B36" s="11" t="s">
        <v>861</v>
      </c>
      <c r="C36" s="11">
        <v>2</v>
      </c>
      <c r="D36" s="7" t="s">
        <v>188</v>
      </c>
      <c r="E36" s="7" t="s">
        <v>37</v>
      </c>
      <c r="F36" s="44">
        <v>34100</v>
      </c>
      <c r="G36" s="29">
        <v>0.13800000000000001</v>
      </c>
      <c r="H36" s="35">
        <f t="shared" si="1"/>
        <v>247000</v>
      </c>
      <c r="I36" s="125"/>
      <c r="J36" s="39"/>
      <c r="K36" s="7" t="s">
        <v>266</v>
      </c>
      <c r="L36" s="7" t="s">
        <v>110</v>
      </c>
      <c r="M36" s="44">
        <v>90400</v>
      </c>
      <c r="N36" s="29">
        <v>0.124</v>
      </c>
      <c r="O36" s="36">
        <f t="shared" si="0"/>
        <v>729000</v>
      </c>
      <c r="P36" s="129" t="s">
        <v>876</v>
      </c>
      <c r="Q36"/>
      <c r="R36" s="78"/>
      <c r="S36" s="46"/>
    </row>
    <row r="37" spans="1:19" x14ac:dyDescent="0.25">
      <c r="A37" s="11">
        <v>50</v>
      </c>
      <c r="B37" s="11" t="s">
        <v>862</v>
      </c>
      <c r="C37" s="11">
        <v>4</v>
      </c>
      <c r="D37" s="7" t="s">
        <v>189</v>
      </c>
      <c r="E37" s="7" t="s">
        <v>38</v>
      </c>
      <c r="F37" s="44">
        <v>23900</v>
      </c>
      <c r="G37" s="29">
        <v>0.13800000000000001</v>
      </c>
      <c r="H37" s="35">
        <f t="shared" si="1"/>
        <v>173000</v>
      </c>
      <c r="I37" s="125"/>
      <c r="J37" s="39"/>
      <c r="K37" s="7" t="s">
        <v>267</v>
      </c>
      <c r="L37" s="7" t="s">
        <v>111</v>
      </c>
      <c r="M37" s="44">
        <v>75300</v>
      </c>
      <c r="N37" s="29">
        <v>0.13</v>
      </c>
      <c r="O37" s="36">
        <f t="shared" si="0"/>
        <v>579000</v>
      </c>
      <c r="P37" s="129"/>
      <c r="Q37"/>
      <c r="R37" s="78"/>
      <c r="S37" s="46"/>
    </row>
    <row r="38" spans="1:19" x14ac:dyDescent="0.25">
      <c r="A38" s="11">
        <v>50</v>
      </c>
      <c r="B38" s="11" t="s">
        <v>862</v>
      </c>
      <c r="C38" s="11">
        <v>4</v>
      </c>
      <c r="D38" s="7" t="s">
        <v>190</v>
      </c>
      <c r="E38" s="7" t="s">
        <v>39</v>
      </c>
      <c r="F38" s="44">
        <v>37400</v>
      </c>
      <c r="G38" s="29">
        <v>0.20100000000000001</v>
      </c>
      <c r="H38" s="35">
        <f t="shared" si="1"/>
        <v>186000</v>
      </c>
      <c r="I38" s="125"/>
      <c r="J38" s="39"/>
      <c r="K38" s="7" t="s">
        <v>268</v>
      </c>
      <c r="L38" s="7" t="s">
        <v>112</v>
      </c>
      <c r="M38" s="44">
        <v>77000</v>
      </c>
      <c r="N38" s="29">
        <v>0.13600000000000001</v>
      </c>
      <c r="O38" s="36">
        <f t="shared" si="0"/>
        <v>566000</v>
      </c>
      <c r="P38" s="129"/>
      <c r="Q38"/>
      <c r="R38" s="78"/>
      <c r="S38" s="46"/>
    </row>
    <row r="39" spans="1:19" x14ac:dyDescent="0.25">
      <c r="A39" s="11">
        <v>50</v>
      </c>
      <c r="B39" s="11" t="s">
        <v>862</v>
      </c>
      <c r="C39" s="11">
        <v>4</v>
      </c>
      <c r="D39" s="7" t="s">
        <v>191</v>
      </c>
      <c r="E39" s="7" t="s">
        <v>40</v>
      </c>
      <c r="F39" s="44">
        <v>26100</v>
      </c>
      <c r="G39" s="31">
        <v>6.9800000000000001E-2</v>
      </c>
      <c r="H39" s="35">
        <f t="shared" si="1"/>
        <v>374000</v>
      </c>
      <c r="I39" s="125" t="s">
        <v>876</v>
      </c>
      <c r="J39" s="39"/>
      <c r="K39" s="7" t="s">
        <v>269</v>
      </c>
      <c r="L39" s="7" t="s">
        <v>113</v>
      </c>
      <c r="M39" s="44">
        <v>64100</v>
      </c>
      <c r="N39" s="29">
        <v>0.13300000000000001</v>
      </c>
      <c r="O39" s="36">
        <f t="shared" si="0"/>
        <v>482000</v>
      </c>
      <c r="P39" s="129"/>
      <c r="Q39"/>
      <c r="R39" s="78"/>
      <c r="S39" s="46"/>
    </row>
    <row r="40" spans="1:19" x14ac:dyDescent="0.25">
      <c r="A40" s="11">
        <v>50</v>
      </c>
      <c r="B40" s="11" t="s">
        <v>863</v>
      </c>
      <c r="C40" s="11">
        <v>8</v>
      </c>
      <c r="D40" s="7" t="s">
        <v>192</v>
      </c>
      <c r="E40" s="7" t="s">
        <v>41</v>
      </c>
      <c r="F40" s="44">
        <v>17200</v>
      </c>
      <c r="G40" s="29">
        <v>0.17299999999999999</v>
      </c>
      <c r="H40" s="35">
        <f>ROUND(F40/G40,-2)</f>
        <v>99400</v>
      </c>
      <c r="I40" s="125"/>
      <c r="J40" s="39"/>
      <c r="K40" s="7" t="s">
        <v>270</v>
      </c>
      <c r="L40" s="7" t="s">
        <v>114</v>
      </c>
      <c r="M40" s="44">
        <v>51800</v>
      </c>
      <c r="N40" s="29">
        <v>0.115</v>
      </c>
      <c r="O40" s="36">
        <f t="shared" si="0"/>
        <v>450000</v>
      </c>
      <c r="P40" s="129"/>
      <c r="Q40"/>
      <c r="R40" s="78"/>
      <c r="S40" s="46"/>
    </row>
    <row r="41" spans="1:19" x14ac:dyDescent="0.25">
      <c r="A41" s="11">
        <v>50</v>
      </c>
      <c r="B41" s="11" t="s">
        <v>863</v>
      </c>
      <c r="C41" s="11">
        <v>8</v>
      </c>
      <c r="D41" s="7" t="s">
        <v>193</v>
      </c>
      <c r="E41" s="7" t="s">
        <v>42</v>
      </c>
      <c r="F41" s="44">
        <v>14300</v>
      </c>
      <c r="G41" s="29">
        <v>0.112</v>
      </c>
      <c r="H41" s="35">
        <f t="shared" si="1"/>
        <v>128000</v>
      </c>
      <c r="I41" s="125"/>
      <c r="J41" s="39"/>
      <c r="K41" s="7" t="s">
        <v>271</v>
      </c>
      <c r="L41" s="7" t="s">
        <v>115</v>
      </c>
      <c r="M41" s="44">
        <v>76900</v>
      </c>
      <c r="N41" s="29">
        <v>0.16</v>
      </c>
      <c r="O41" s="36">
        <f t="shared" si="0"/>
        <v>481000</v>
      </c>
      <c r="P41" s="129"/>
      <c r="Q41"/>
      <c r="R41" s="78"/>
      <c r="S41" s="46"/>
    </row>
    <row r="42" spans="1:19" x14ac:dyDescent="0.25">
      <c r="A42" s="11">
        <v>50</v>
      </c>
      <c r="B42" s="11" t="s">
        <v>863</v>
      </c>
      <c r="C42" s="11">
        <v>8</v>
      </c>
      <c r="D42" s="7" t="s">
        <v>194</v>
      </c>
      <c r="E42" s="7" t="s">
        <v>43</v>
      </c>
      <c r="F42" s="44">
        <v>25700</v>
      </c>
      <c r="G42" s="31">
        <v>6.3299999999999995E-2</v>
      </c>
      <c r="H42" s="35">
        <f t="shared" si="1"/>
        <v>406000</v>
      </c>
      <c r="I42" s="125" t="s">
        <v>876</v>
      </c>
      <c r="J42" s="39"/>
      <c r="K42" s="7" t="s">
        <v>272</v>
      </c>
      <c r="L42" s="7" t="s">
        <v>116</v>
      </c>
      <c r="M42" s="44">
        <v>33000</v>
      </c>
      <c r="N42" s="31">
        <v>8.5000000000000006E-2</v>
      </c>
      <c r="O42" s="36">
        <f t="shared" si="0"/>
        <v>388000</v>
      </c>
      <c r="P42" s="129"/>
      <c r="Q42"/>
      <c r="R42" s="78"/>
      <c r="S42" s="46"/>
    </row>
    <row r="43" spans="1:19" x14ac:dyDescent="0.25">
      <c r="A43" s="11">
        <v>50</v>
      </c>
      <c r="B43" s="11" t="s">
        <v>864</v>
      </c>
      <c r="C43" s="11">
        <v>12</v>
      </c>
      <c r="D43" s="7" t="s">
        <v>195</v>
      </c>
      <c r="E43" s="7" t="s">
        <v>44</v>
      </c>
      <c r="F43" s="44">
        <v>9010</v>
      </c>
      <c r="G43" s="29">
        <v>0.20899999999999999</v>
      </c>
      <c r="H43" s="35">
        <f>ROUND(F43/G43,-2)</f>
        <v>43100</v>
      </c>
      <c r="I43" s="125" t="s">
        <v>876</v>
      </c>
      <c r="J43" s="39"/>
      <c r="K43" s="7" t="s">
        <v>273</v>
      </c>
      <c r="L43" s="7" t="s">
        <v>117</v>
      </c>
      <c r="M43" s="44">
        <v>85700</v>
      </c>
      <c r="N43" s="29">
        <v>0.126</v>
      </c>
      <c r="O43" s="36">
        <f t="shared" si="0"/>
        <v>680000</v>
      </c>
      <c r="P43" s="129"/>
      <c r="Q43"/>
      <c r="R43" s="78"/>
      <c r="S43" s="46"/>
    </row>
    <row r="44" spans="1:19" x14ac:dyDescent="0.25">
      <c r="A44" s="11">
        <v>50</v>
      </c>
      <c r="B44" s="11" t="s">
        <v>864</v>
      </c>
      <c r="C44" s="11">
        <v>12</v>
      </c>
      <c r="D44" s="7" t="s">
        <v>196</v>
      </c>
      <c r="E44" s="7" t="s">
        <v>45</v>
      </c>
      <c r="F44" s="44">
        <v>7600</v>
      </c>
      <c r="G44" s="31">
        <v>9.2799999999999994E-2</v>
      </c>
      <c r="H44" s="35">
        <f>ROUND(F44/G44,-2)</f>
        <v>81900</v>
      </c>
      <c r="I44" s="125"/>
      <c r="J44" s="39"/>
      <c r="K44" s="7" t="s">
        <v>274</v>
      </c>
      <c r="L44" s="7" t="s">
        <v>118</v>
      </c>
      <c r="M44" s="44">
        <v>48900</v>
      </c>
      <c r="N44" s="29">
        <v>0.19900000000000001</v>
      </c>
      <c r="O44" s="36">
        <f t="shared" si="0"/>
        <v>246000</v>
      </c>
      <c r="P44" s="129"/>
      <c r="Q44"/>
      <c r="R44" s="78"/>
      <c r="S44" s="46"/>
    </row>
    <row r="45" spans="1:19" x14ac:dyDescent="0.25">
      <c r="A45" s="11">
        <v>50</v>
      </c>
      <c r="B45" s="11" t="s">
        <v>864</v>
      </c>
      <c r="C45" s="11">
        <v>12</v>
      </c>
      <c r="D45" s="7" t="s">
        <v>197</v>
      </c>
      <c r="E45" s="7" t="s">
        <v>46</v>
      </c>
      <c r="F45" s="44">
        <v>7900</v>
      </c>
      <c r="G45" s="31">
        <v>9.7600000000000006E-2</v>
      </c>
      <c r="H45" s="35">
        <f>ROUND(F45/G45,-2)</f>
        <v>80900</v>
      </c>
      <c r="I45" s="125"/>
      <c r="J45" s="39"/>
      <c r="K45" s="7" t="s">
        <v>275</v>
      </c>
      <c r="L45" s="7" t="s">
        <v>119</v>
      </c>
      <c r="M45" s="44">
        <v>71500</v>
      </c>
      <c r="N45" s="29">
        <v>0.153</v>
      </c>
      <c r="O45" s="36">
        <f t="shared" si="0"/>
        <v>467000</v>
      </c>
      <c r="P45" s="129"/>
      <c r="Q45"/>
      <c r="R45" s="78"/>
      <c r="S45" s="46"/>
    </row>
    <row r="46" spans="1:19" x14ac:dyDescent="0.25">
      <c r="A46" s="11">
        <v>50</v>
      </c>
      <c r="B46" s="11" t="s">
        <v>865</v>
      </c>
      <c r="C46" s="11">
        <v>24</v>
      </c>
      <c r="D46" s="7" t="s">
        <v>198</v>
      </c>
      <c r="E46" s="7" t="s">
        <v>47</v>
      </c>
      <c r="F46" s="44">
        <v>4090</v>
      </c>
      <c r="G46" s="29">
        <v>0.10299999999999999</v>
      </c>
      <c r="H46" s="35">
        <f>ROUND(F46/G46,-2)</f>
        <v>39700</v>
      </c>
      <c r="I46" s="125"/>
      <c r="J46" s="39"/>
      <c r="K46" s="7" t="s">
        <v>276</v>
      </c>
      <c r="L46" s="7" t="s">
        <v>120</v>
      </c>
      <c r="M46" s="44">
        <v>35700</v>
      </c>
      <c r="N46" s="29">
        <v>0.107</v>
      </c>
      <c r="O46" s="36">
        <f t="shared" si="0"/>
        <v>334000</v>
      </c>
      <c r="P46" s="129" t="s">
        <v>876</v>
      </c>
      <c r="Q46"/>
      <c r="R46" s="78"/>
      <c r="S46" s="46"/>
    </row>
    <row r="47" spans="1:19" x14ac:dyDescent="0.25">
      <c r="A47" s="11">
        <v>50</v>
      </c>
      <c r="B47" s="11" t="s">
        <v>865</v>
      </c>
      <c r="C47" s="11">
        <v>24</v>
      </c>
      <c r="D47" s="7" t="s">
        <v>199</v>
      </c>
      <c r="E47" s="7" t="s">
        <v>48</v>
      </c>
      <c r="F47" s="44">
        <v>2540</v>
      </c>
      <c r="G47" s="31">
        <v>8.2400000000000001E-2</v>
      </c>
      <c r="H47" s="35">
        <f>ROUND(F47/G47,-2)</f>
        <v>30800</v>
      </c>
      <c r="I47" s="125"/>
      <c r="J47" s="39"/>
      <c r="K47" s="7" t="s">
        <v>277</v>
      </c>
      <c r="L47" s="7" t="s">
        <v>121</v>
      </c>
      <c r="M47" s="44">
        <v>65300</v>
      </c>
      <c r="N47" s="31">
        <v>7.0999999999999994E-2</v>
      </c>
      <c r="O47" s="36">
        <f t="shared" si="0"/>
        <v>920000</v>
      </c>
      <c r="P47" s="129"/>
      <c r="Q47"/>
      <c r="R47" s="78"/>
      <c r="S47" s="46"/>
    </row>
    <row r="48" spans="1:19" x14ac:dyDescent="0.25">
      <c r="A48" s="11">
        <v>50</v>
      </c>
      <c r="B48" s="11" t="s">
        <v>865</v>
      </c>
      <c r="C48" s="11">
        <v>24</v>
      </c>
      <c r="D48" s="7" t="s">
        <v>200</v>
      </c>
      <c r="E48" s="7" t="s">
        <v>49</v>
      </c>
      <c r="F48" s="44">
        <v>9890</v>
      </c>
      <c r="G48" s="31">
        <v>6.6400000000000001E-2</v>
      </c>
      <c r="H48" s="35">
        <f>ROUND(F48/G48,-3)</f>
        <v>149000</v>
      </c>
      <c r="I48" s="125" t="s">
        <v>876</v>
      </c>
      <c r="J48" s="39"/>
      <c r="K48" s="7" t="s">
        <v>278</v>
      </c>
      <c r="L48" s="7" t="s">
        <v>122</v>
      </c>
      <c r="M48" s="44">
        <v>95400</v>
      </c>
      <c r="N48" s="31">
        <v>6.83E-2</v>
      </c>
      <c r="O48" s="36">
        <f>ROUND(M48/N48,-4)</f>
        <v>1400000</v>
      </c>
      <c r="P48" s="129"/>
      <c r="Q48"/>
      <c r="R48" s="78"/>
      <c r="S48" s="46"/>
    </row>
    <row r="49" spans="1:19" x14ac:dyDescent="0.25">
      <c r="A49" s="11">
        <v>50</v>
      </c>
      <c r="B49" s="11" t="s">
        <v>866</v>
      </c>
      <c r="C49" s="11">
        <v>48</v>
      </c>
      <c r="D49" s="7" t="s">
        <v>201</v>
      </c>
      <c r="E49" s="7" t="s">
        <v>50</v>
      </c>
      <c r="F49" s="44">
        <v>4620</v>
      </c>
      <c r="G49" s="29">
        <v>0.50600000000000001</v>
      </c>
      <c r="H49" s="35">
        <f>ROUND(F49/G49,-1)</f>
        <v>9130</v>
      </c>
      <c r="I49" s="125"/>
      <c r="J49" s="39"/>
      <c r="K49" s="7" t="s">
        <v>279</v>
      </c>
      <c r="L49" s="7" t="s">
        <v>123</v>
      </c>
      <c r="M49" s="44">
        <v>13500</v>
      </c>
      <c r="N49" s="31">
        <v>8.6900000000000005E-2</v>
      </c>
      <c r="O49" s="36">
        <f t="shared" si="0"/>
        <v>155000</v>
      </c>
      <c r="P49" s="129" t="s">
        <v>876</v>
      </c>
      <c r="Q49"/>
      <c r="R49" s="78"/>
      <c r="S49" s="46"/>
    </row>
    <row r="50" spans="1:19" ht="15" customHeight="1" x14ac:dyDescent="0.25">
      <c r="A50" s="11">
        <v>50</v>
      </c>
      <c r="B50" s="11" t="s">
        <v>866</v>
      </c>
      <c r="C50" s="11">
        <v>48</v>
      </c>
      <c r="D50" s="1" t="s">
        <v>202</v>
      </c>
      <c r="E50" s="1" t="s">
        <v>887</v>
      </c>
      <c r="F50" s="79">
        <v>168</v>
      </c>
      <c r="G50" s="80">
        <v>7.3899999999999993E-2</v>
      </c>
      <c r="H50" s="81">
        <f>ROUND(F50/G50,-1)</f>
        <v>2270</v>
      </c>
      <c r="I50" s="126" t="s">
        <v>879</v>
      </c>
      <c r="J50" s="82"/>
      <c r="K50" s="1" t="s">
        <v>280</v>
      </c>
      <c r="L50" s="1" t="s">
        <v>124</v>
      </c>
      <c r="M50" s="79">
        <v>7070</v>
      </c>
      <c r="N50" s="80">
        <v>9.7799999999999998E-2</v>
      </c>
      <c r="O50" s="79">
        <f>ROUND(M50/N50,-2)</f>
        <v>72300</v>
      </c>
      <c r="P50" s="117" t="s">
        <v>876</v>
      </c>
      <c r="Q50"/>
      <c r="R50" s="46"/>
      <c r="S50" s="43"/>
    </row>
    <row r="51" spans="1:19" ht="15" customHeight="1" x14ac:dyDescent="0.25">
      <c r="A51" s="10">
        <v>50</v>
      </c>
      <c r="B51" s="10" t="s">
        <v>866</v>
      </c>
      <c r="C51" s="10">
        <v>48</v>
      </c>
      <c r="D51" s="77" t="s">
        <v>203</v>
      </c>
      <c r="E51" s="77" t="s">
        <v>884</v>
      </c>
      <c r="F51" s="87">
        <v>536</v>
      </c>
      <c r="G51" s="84">
        <v>7.1599999999999997E-2</v>
      </c>
      <c r="H51" s="85">
        <f>ROUND(F51/G51,-1)</f>
        <v>7490</v>
      </c>
      <c r="I51" s="127" t="s">
        <v>879</v>
      </c>
      <c r="J51" s="86"/>
      <c r="K51" s="77" t="s">
        <v>281</v>
      </c>
      <c r="L51" s="77" t="s">
        <v>125</v>
      </c>
      <c r="M51" s="87">
        <v>3480</v>
      </c>
      <c r="N51" s="88">
        <v>0.123</v>
      </c>
      <c r="O51" s="87">
        <f>ROUND(M51/N51,-2)</f>
        <v>28300</v>
      </c>
      <c r="P51" s="118" t="s">
        <v>876</v>
      </c>
      <c r="Q51"/>
      <c r="R51" s="46"/>
      <c r="S51" s="43"/>
    </row>
    <row r="52" spans="1:19" x14ac:dyDescent="0.25">
      <c r="A52" s="11">
        <v>100</v>
      </c>
      <c r="B52" s="12" t="s">
        <v>13</v>
      </c>
      <c r="C52" s="12" t="s">
        <v>13</v>
      </c>
      <c r="D52" s="7" t="s">
        <v>204</v>
      </c>
      <c r="E52" s="7" t="s">
        <v>51</v>
      </c>
      <c r="F52" s="44">
        <v>1110</v>
      </c>
      <c r="G52" s="29">
        <v>0.14399999999999999</v>
      </c>
      <c r="H52" s="35">
        <f>ROUND(F52/G52,-1)</f>
        <v>7710</v>
      </c>
      <c r="I52" s="125" t="s">
        <v>876</v>
      </c>
      <c r="J52" s="39"/>
      <c r="K52" s="7" t="s">
        <v>282</v>
      </c>
      <c r="L52" s="7" t="s">
        <v>126</v>
      </c>
      <c r="M52" s="44">
        <v>59500</v>
      </c>
      <c r="N52" s="29">
        <v>0.25700000000000001</v>
      </c>
      <c r="O52" s="36">
        <f>ROUND(M52/N52,-3)</f>
        <v>232000</v>
      </c>
      <c r="P52" s="129"/>
      <c r="Q52"/>
      <c r="R52" s="46"/>
      <c r="S52" s="43"/>
    </row>
    <row r="53" spans="1:19" x14ac:dyDescent="0.25">
      <c r="A53" s="11">
        <v>100</v>
      </c>
      <c r="B53" s="12" t="s">
        <v>13</v>
      </c>
      <c r="C53" s="12" t="s">
        <v>13</v>
      </c>
      <c r="D53" s="7" t="s">
        <v>205</v>
      </c>
      <c r="E53" s="7" t="s">
        <v>52</v>
      </c>
      <c r="F53" s="44">
        <v>16000</v>
      </c>
      <c r="G53" s="29">
        <v>0.17399999999999999</v>
      </c>
      <c r="H53" s="35">
        <f>ROUND(F53/G53,-2)</f>
        <v>92000</v>
      </c>
      <c r="I53" s="125"/>
      <c r="J53" s="39"/>
      <c r="K53" s="7" t="s">
        <v>283</v>
      </c>
      <c r="L53" s="7" t="s">
        <v>127</v>
      </c>
      <c r="M53" s="44">
        <v>52300</v>
      </c>
      <c r="N53" s="29">
        <v>0.13300000000000001</v>
      </c>
      <c r="O53" s="36">
        <f>ROUND(M53/N53,-3)</f>
        <v>393000</v>
      </c>
      <c r="P53" s="129"/>
      <c r="Q53"/>
      <c r="R53" s="46"/>
      <c r="S53" s="43"/>
    </row>
    <row r="54" spans="1:19" x14ac:dyDescent="0.25">
      <c r="A54" s="11">
        <v>100</v>
      </c>
      <c r="B54" s="12" t="s">
        <v>13</v>
      </c>
      <c r="C54" s="12" t="s">
        <v>13</v>
      </c>
      <c r="D54" s="7" t="s">
        <v>206</v>
      </c>
      <c r="E54" s="7" t="s">
        <v>53</v>
      </c>
      <c r="F54" s="44">
        <v>11100</v>
      </c>
      <c r="G54" s="29">
        <v>0.14299999999999999</v>
      </c>
      <c r="H54" s="35">
        <f>ROUND(F54/G54,-2)</f>
        <v>77600</v>
      </c>
      <c r="I54" s="125"/>
      <c r="J54" s="39"/>
      <c r="K54" s="7" t="s">
        <v>284</v>
      </c>
      <c r="L54" s="7" t="s">
        <v>128</v>
      </c>
      <c r="M54" s="44">
        <v>34000</v>
      </c>
      <c r="N54" s="31">
        <v>8.9499999999999996E-2</v>
      </c>
      <c r="O54" s="36">
        <f>ROUND(M54/N54,-3)</f>
        <v>380000</v>
      </c>
      <c r="P54" s="129"/>
      <c r="Q54"/>
      <c r="R54" s="46"/>
      <c r="S54" s="43"/>
    </row>
    <row r="55" spans="1:19" x14ac:dyDescent="0.25">
      <c r="A55" s="11">
        <v>100</v>
      </c>
      <c r="B55" s="11" t="s">
        <v>855</v>
      </c>
      <c r="C55" s="17">
        <f>5/60</f>
        <v>8.3333333333333329E-2</v>
      </c>
      <c r="D55" s="7" t="s">
        <v>207</v>
      </c>
      <c r="E55" s="7" t="s">
        <v>54</v>
      </c>
      <c r="F55" s="44">
        <v>86500</v>
      </c>
      <c r="G55" s="29">
        <v>0.27300000000000002</v>
      </c>
      <c r="H55" s="35">
        <f t="shared" ref="H55:H87" si="2">ROUND(F55/G55,-3)</f>
        <v>317000</v>
      </c>
      <c r="I55" s="125"/>
      <c r="J55" s="39"/>
      <c r="K55" s="7" t="s">
        <v>285</v>
      </c>
      <c r="L55" s="7" t="s">
        <v>129</v>
      </c>
      <c r="M55" s="44">
        <v>277000</v>
      </c>
      <c r="N55" s="29">
        <v>0.186</v>
      </c>
      <c r="O55" s="36">
        <f>ROUND(M55/N55,-4)</f>
        <v>1490000</v>
      </c>
      <c r="P55" s="129"/>
      <c r="Q55"/>
      <c r="R55" s="46"/>
      <c r="S55" s="43"/>
    </row>
    <row r="56" spans="1:19" x14ac:dyDescent="0.25">
      <c r="A56" s="11">
        <v>100</v>
      </c>
      <c r="B56" s="11" t="s">
        <v>855</v>
      </c>
      <c r="C56" s="17">
        <f>5/60</f>
        <v>8.3333333333333329E-2</v>
      </c>
      <c r="D56" s="7" t="s">
        <v>208</v>
      </c>
      <c r="E56" s="7" t="s">
        <v>55</v>
      </c>
      <c r="F56" s="44">
        <v>95500</v>
      </c>
      <c r="G56" s="29">
        <v>0.28299999999999997</v>
      </c>
      <c r="H56" s="35">
        <f t="shared" si="2"/>
        <v>337000</v>
      </c>
      <c r="I56" s="125"/>
      <c r="J56" s="39"/>
      <c r="K56" s="7" t="s">
        <v>286</v>
      </c>
      <c r="L56" s="7" t="s">
        <v>130</v>
      </c>
      <c r="M56" s="44">
        <v>178000</v>
      </c>
      <c r="N56" s="29">
        <v>0.13300000000000001</v>
      </c>
      <c r="O56" s="36">
        <f>ROUND(M56/N56,-4)</f>
        <v>1340000</v>
      </c>
      <c r="P56" s="129"/>
      <c r="Q56"/>
      <c r="R56" s="46"/>
      <c r="S56" s="43"/>
    </row>
    <row r="57" spans="1:19" x14ac:dyDescent="0.25">
      <c r="A57" s="11">
        <v>100</v>
      </c>
      <c r="B57" s="11" t="s">
        <v>855</v>
      </c>
      <c r="C57" s="17">
        <f>5/60</f>
        <v>8.3333333333333329E-2</v>
      </c>
      <c r="D57" s="7" t="s">
        <v>209</v>
      </c>
      <c r="E57" s="7" t="s">
        <v>56</v>
      </c>
      <c r="F57" s="44">
        <v>42600</v>
      </c>
      <c r="G57" s="29">
        <v>0.23799999999999999</v>
      </c>
      <c r="H57" s="35">
        <f t="shared" si="2"/>
        <v>179000</v>
      </c>
      <c r="I57" s="125" t="s">
        <v>876</v>
      </c>
      <c r="J57" s="39"/>
      <c r="K57" s="7" t="s">
        <v>287</v>
      </c>
      <c r="L57" s="7" t="s">
        <v>131</v>
      </c>
      <c r="M57" s="44">
        <v>179000</v>
      </c>
      <c r="N57" s="29">
        <v>0.29199999999999998</v>
      </c>
      <c r="O57" s="36">
        <f>ROUND(M57/N57,-3)</f>
        <v>613000</v>
      </c>
      <c r="P57" s="129" t="s">
        <v>876</v>
      </c>
      <c r="Q57"/>
      <c r="R57" s="46"/>
      <c r="S57" s="43"/>
    </row>
    <row r="58" spans="1:19" ht="15" customHeight="1" x14ac:dyDescent="0.25">
      <c r="A58" s="11">
        <v>100</v>
      </c>
      <c r="B58" s="11" t="s">
        <v>856</v>
      </c>
      <c r="C58" s="16">
        <f>10/60</f>
        <v>0.16666666666666666</v>
      </c>
      <c r="D58" s="1" t="s">
        <v>210</v>
      </c>
      <c r="E58" s="1" t="s">
        <v>885</v>
      </c>
      <c r="F58" s="79">
        <v>107000</v>
      </c>
      <c r="G58" s="83">
        <v>0.23</v>
      </c>
      <c r="H58" s="81">
        <f t="shared" si="2"/>
        <v>465000</v>
      </c>
      <c r="I58" s="126" t="s">
        <v>879</v>
      </c>
      <c r="J58" s="82"/>
      <c r="K58" s="1" t="s">
        <v>288</v>
      </c>
      <c r="L58" s="1" t="s">
        <v>132</v>
      </c>
      <c r="M58" s="79">
        <v>155000</v>
      </c>
      <c r="N58" s="80">
        <v>8.0600000000000005E-2</v>
      </c>
      <c r="O58" s="79">
        <f>ROUND(M58/N58,-4)</f>
        <v>1920000</v>
      </c>
      <c r="P58" s="117"/>
      <c r="Q58"/>
      <c r="R58" s="46"/>
      <c r="S58" s="43"/>
    </row>
    <row r="59" spans="1:19" x14ac:dyDescent="0.25">
      <c r="A59" s="11">
        <v>100</v>
      </c>
      <c r="B59" s="11" t="s">
        <v>856</v>
      </c>
      <c r="C59" s="16">
        <f>10/60</f>
        <v>0.16666666666666666</v>
      </c>
      <c r="D59" s="7" t="s">
        <v>211</v>
      </c>
      <c r="E59" s="7" t="s">
        <v>57</v>
      </c>
      <c r="F59" s="78">
        <v>89200</v>
      </c>
      <c r="G59" s="29">
        <v>0.17699999999999999</v>
      </c>
      <c r="H59" s="35">
        <f t="shared" si="2"/>
        <v>504000</v>
      </c>
      <c r="I59" s="125"/>
      <c r="J59" s="39"/>
      <c r="K59" s="7" t="s">
        <v>289</v>
      </c>
      <c r="L59" s="7" t="s">
        <v>133</v>
      </c>
      <c r="M59" s="44">
        <v>239000</v>
      </c>
      <c r="N59" s="29">
        <v>0.11899999999999999</v>
      </c>
      <c r="O59" s="36">
        <f>ROUND(M59/N59,-4)</f>
        <v>2010000</v>
      </c>
      <c r="P59" s="129"/>
      <c r="Q59"/>
      <c r="R59" s="46"/>
      <c r="S59" s="43"/>
    </row>
    <row r="60" spans="1:19" x14ac:dyDescent="0.25">
      <c r="A60" s="11">
        <v>100</v>
      </c>
      <c r="B60" s="11" t="s">
        <v>856</v>
      </c>
      <c r="C60" s="16">
        <f>10/60</f>
        <v>0.16666666666666666</v>
      </c>
      <c r="D60" s="7" t="s">
        <v>212</v>
      </c>
      <c r="E60" s="7" t="s">
        <v>58</v>
      </c>
      <c r="F60" s="78">
        <v>92400</v>
      </c>
      <c r="G60" s="29">
        <v>0.13300000000000001</v>
      </c>
      <c r="H60" s="35">
        <f t="shared" si="2"/>
        <v>695000</v>
      </c>
      <c r="I60" s="125"/>
      <c r="J60" s="39"/>
      <c r="K60" s="7" t="s">
        <v>290</v>
      </c>
      <c r="L60" s="7" t="s">
        <v>134</v>
      </c>
      <c r="M60" s="44">
        <v>195000</v>
      </c>
      <c r="N60" s="29">
        <v>0.221</v>
      </c>
      <c r="O60" s="36">
        <f>ROUND(M60/N60,-3)</f>
        <v>882000</v>
      </c>
      <c r="P60" s="129" t="s">
        <v>876</v>
      </c>
      <c r="Q60"/>
      <c r="R60" s="46"/>
      <c r="S60" s="43"/>
    </row>
    <row r="61" spans="1:19" x14ac:dyDescent="0.25">
      <c r="A61" s="11">
        <v>100</v>
      </c>
      <c r="B61" s="11" t="s">
        <v>857</v>
      </c>
      <c r="C61" s="11">
        <v>0.25</v>
      </c>
      <c r="D61" s="7" t="s">
        <v>213</v>
      </c>
      <c r="E61" s="7" t="s">
        <v>59</v>
      </c>
      <c r="F61" s="78">
        <v>68100</v>
      </c>
      <c r="G61" s="31">
        <v>6.8599999999999994E-2</v>
      </c>
      <c r="H61" s="35">
        <f>ROUND(F61/G61,-4)</f>
        <v>990000</v>
      </c>
      <c r="I61" s="125"/>
      <c r="J61" s="39"/>
      <c r="K61" s="7" t="s">
        <v>291</v>
      </c>
      <c r="L61" s="7" t="s">
        <v>135</v>
      </c>
      <c r="M61" s="44">
        <v>115000</v>
      </c>
      <c r="N61" s="29">
        <v>0.107</v>
      </c>
      <c r="O61" s="36">
        <f>ROUND(M61/N61,-4)</f>
        <v>1070000</v>
      </c>
      <c r="P61" s="129"/>
      <c r="Q61"/>
      <c r="R61" s="46"/>
      <c r="S61" s="43"/>
    </row>
    <row r="62" spans="1:19" x14ac:dyDescent="0.25">
      <c r="A62" s="11">
        <v>100</v>
      </c>
      <c r="B62" s="11" t="s">
        <v>857</v>
      </c>
      <c r="C62" s="11">
        <v>0.25</v>
      </c>
      <c r="D62" s="7" t="s">
        <v>214</v>
      </c>
      <c r="E62" s="7" t="s">
        <v>60</v>
      </c>
      <c r="F62" s="78">
        <v>105000</v>
      </c>
      <c r="G62" s="29">
        <v>0.14099999999999999</v>
      </c>
      <c r="H62" s="35">
        <f t="shared" si="2"/>
        <v>745000</v>
      </c>
      <c r="I62" s="125"/>
      <c r="J62" s="39"/>
      <c r="K62" s="7" t="s">
        <v>292</v>
      </c>
      <c r="L62" s="7" t="s">
        <v>136</v>
      </c>
      <c r="M62" s="44">
        <v>172000</v>
      </c>
      <c r="N62" s="29">
        <v>0.191</v>
      </c>
      <c r="O62" s="36">
        <f>ROUND(M62/N62,-3)</f>
        <v>901000</v>
      </c>
      <c r="P62" s="129"/>
      <c r="Q62"/>
      <c r="R62" s="46"/>
      <c r="S62" s="43"/>
    </row>
    <row r="63" spans="1:19" x14ac:dyDescent="0.25">
      <c r="A63" s="11">
        <v>100</v>
      </c>
      <c r="B63" s="11" t="s">
        <v>857</v>
      </c>
      <c r="C63" s="11">
        <v>0.25</v>
      </c>
      <c r="D63" s="7" t="s">
        <v>215</v>
      </c>
      <c r="E63" s="7" t="s">
        <v>61</v>
      </c>
      <c r="F63" s="78">
        <v>90900</v>
      </c>
      <c r="G63" s="29">
        <v>0.16200000000000001</v>
      </c>
      <c r="H63" s="35">
        <f t="shared" si="2"/>
        <v>561000</v>
      </c>
      <c r="I63" s="125"/>
      <c r="J63" s="39"/>
      <c r="K63" s="7" t="s">
        <v>293</v>
      </c>
      <c r="L63" s="7" t="s">
        <v>137</v>
      </c>
      <c r="M63" s="44">
        <v>171000</v>
      </c>
      <c r="N63" s="29">
        <v>0.14000000000000001</v>
      </c>
      <c r="O63" s="36">
        <f t="shared" ref="O63:O70" si="3">ROUND(M63/N63,-4)</f>
        <v>1220000</v>
      </c>
      <c r="P63" s="129"/>
      <c r="Q63"/>
      <c r="R63" s="46"/>
      <c r="S63" s="43"/>
    </row>
    <row r="64" spans="1:19" x14ac:dyDescent="0.25">
      <c r="A64" s="11">
        <v>100</v>
      </c>
      <c r="B64" s="11" t="s">
        <v>858</v>
      </c>
      <c r="C64" s="18">
        <f>20/60</f>
        <v>0.33333333333333331</v>
      </c>
      <c r="D64" s="7" t="s">
        <v>216</v>
      </c>
      <c r="E64" s="7" t="s">
        <v>62</v>
      </c>
      <c r="F64" s="78">
        <v>85800</v>
      </c>
      <c r="G64" s="31">
        <v>6.4100000000000004E-2</v>
      </c>
      <c r="H64" s="35">
        <f>ROUND(F64/G64,-4)</f>
        <v>1340000</v>
      </c>
      <c r="I64" s="125" t="s">
        <v>876</v>
      </c>
      <c r="J64" s="39"/>
      <c r="K64" s="7" t="s">
        <v>294</v>
      </c>
      <c r="L64" s="7" t="s">
        <v>138</v>
      </c>
      <c r="M64" s="44">
        <v>124000</v>
      </c>
      <c r="N64" s="31">
        <v>9.7699999999999995E-2</v>
      </c>
      <c r="O64" s="36">
        <f t="shared" si="3"/>
        <v>1270000</v>
      </c>
      <c r="P64" s="129"/>
      <c r="Q64"/>
      <c r="R64" s="46"/>
      <c r="S64" s="43"/>
    </row>
    <row r="65" spans="1:19" x14ac:dyDescent="0.25">
      <c r="A65" s="11">
        <v>100</v>
      </c>
      <c r="B65" s="11" t="s">
        <v>858</v>
      </c>
      <c r="C65" s="18">
        <f>20/60</f>
        <v>0.33333333333333331</v>
      </c>
      <c r="D65" s="7" t="s">
        <v>217</v>
      </c>
      <c r="E65" s="7" t="s">
        <v>63</v>
      </c>
      <c r="F65" s="78">
        <v>89600</v>
      </c>
      <c r="G65" s="29">
        <v>0.23200000000000001</v>
      </c>
      <c r="H65" s="35">
        <f t="shared" si="2"/>
        <v>386000</v>
      </c>
      <c r="I65" s="125"/>
      <c r="J65" s="39"/>
      <c r="K65" s="7" t="s">
        <v>295</v>
      </c>
      <c r="L65" s="7" t="s">
        <v>139</v>
      </c>
      <c r="M65" s="44">
        <v>186000</v>
      </c>
      <c r="N65" s="31">
        <v>8.9099999999999999E-2</v>
      </c>
      <c r="O65" s="36">
        <f t="shared" si="3"/>
        <v>2090000</v>
      </c>
      <c r="P65" s="129" t="s">
        <v>876</v>
      </c>
      <c r="Q65"/>
      <c r="R65" s="46"/>
      <c r="S65" s="43"/>
    </row>
    <row r="66" spans="1:19" x14ac:dyDescent="0.25">
      <c r="A66" s="11">
        <v>100</v>
      </c>
      <c r="B66" s="11" t="s">
        <v>858</v>
      </c>
      <c r="C66" s="18">
        <f>20/60</f>
        <v>0.33333333333333331</v>
      </c>
      <c r="D66" s="7" t="s">
        <v>218</v>
      </c>
      <c r="E66" s="7" t="s">
        <v>64</v>
      </c>
      <c r="F66" s="78">
        <v>92800</v>
      </c>
      <c r="G66" s="29">
        <v>0.25</v>
      </c>
      <c r="H66" s="35">
        <f t="shared" si="2"/>
        <v>371000</v>
      </c>
      <c r="I66" s="125"/>
      <c r="J66" s="39"/>
      <c r="K66" s="7" t="s">
        <v>296</v>
      </c>
      <c r="L66" s="7" t="s">
        <v>140</v>
      </c>
      <c r="M66" s="44">
        <v>151000</v>
      </c>
      <c r="N66" s="29">
        <v>0.11600000000000001</v>
      </c>
      <c r="O66" s="36">
        <f t="shared" si="3"/>
        <v>1300000</v>
      </c>
      <c r="P66" s="129"/>
      <c r="Q66"/>
      <c r="R66" s="46"/>
      <c r="S66" s="43"/>
    </row>
    <row r="67" spans="1:19" x14ac:dyDescent="0.25">
      <c r="A67" s="11">
        <v>100</v>
      </c>
      <c r="B67" s="11" t="s">
        <v>859</v>
      </c>
      <c r="C67" s="11">
        <v>0.5</v>
      </c>
      <c r="D67" s="7" t="s">
        <v>219</v>
      </c>
      <c r="E67" s="7" t="s">
        <v>65</v>
      </c>
      <c r="F67" s="78">
        <v>68900</v>
      </c>
      <c r="G67" s="29">
        <v>0.122</v>
      </c>
      <c r="H67" s="35">
        <f t="shared" si="2"/>
        <v>565000</v>
      </c>
      <c r="I67" s="125" t="s">
        <v>876</v>
      </c>
      <c r="J67" s="39"/>
      <c r="K67" s="7" t="s">
        <v>297</v>
      </c>
      <c r="L67" s="7" t="s">
        <v>141</v>
      </c>
      <c r="M67" s="44">
        <v>178000</v>
      </c>
      <c r="N67" s="31">
        <v>8.43E-2</v>
      </c>
      <c r="O67" s="36">
        <f t="shared" si="3"/>
        <v>2110000</v>
      </c>
      <c r="P67" s="129"/>
      <c r="Q67"/>
      <c r="R67" s="46"/>
      <c r="S67" s="43"/>
    </row>
    <row r="68" spans="1:19" x14ac:dyDescent="0.25">
      <c r="A68" s="11">
        <v>100</v>
      </c>
      <c r="B68" s="11" t="s">
        <v>859</v>
      </c>
      <c r="C68" s="11">
        <v>0.5</v>
      </c>
      <c r="D68" s="7" t="s">
        <v>220</v>
      </c>
      <c r="E68" s="7" t="s">
        <v>66</v>
      </c>
      <c r="F68" s="78">
        <v>137000</v>
      </c>
      <c r="G68" s="29">
        <v>0.112</v>
      </c>
      <c r="H68" s="35">
        <f>ROUND(F68/G68,-4)</f>
        <v>1220000</v>
      </c>
      <c r="I68" s="125" t="s">
        <v>876</v>
      </c>
      <c r="J68" s="39"/>
      <c r="K68" s="7" t="s">
        <v>298</v>
      </c>
      <c r="L68" s="7" t="s">
        <v>142</v>
      </c>
      <c r="M68" s="44">
        <v>280000</v>
      </c>
      <c r="N68" s="29">
        <v>0.115</v>
      </c>
      <c r="O68" s="36">
        <f t="shared" si="3"/>
        <v>2430000</v>
      </c>
      <c r="P68" s="129"/>
      <c r="Q68"/>
      <c r="R68" s="46"/>
      <c r="S68" s="43"/>
    </row>
    <row r="69" spans="1:19" x14ac:dyDescent="0.25">
      <c r="A69" s="11">
        <v>100</v>
      </c>
      <c r="B69" s="11" t="s">
        <v>859</v>
      </c>
      <c r="C69" s="11">
        <v>0.5</v>
      </c>
      <c r="D69" s="7" t="s">
        <v>221</v>
      </c>
      <c r="E69" s="7" t="s">
        <v>67</v>
      </c>
      <c r="F69" s="78">
        <v>104000</v>
      </c>
      <c r="G69" s="31">
        <v>4.9599999999999998E-2</v>
      </c>
      <c r="H69" s="35">
        <f>ROUND(F69/G69,-4)</f>
        <v>2100000</v>
      </c>
      <c r="I69" s="125" t="s">
        <v>876</v>
      </c>
      <c r="J69" s="39"/>
      <c r="K69" s="7" t="s">
        <v>299</v>
      </c>
      <c r="L69" s="7" t="s">
        <v>143</v>
      </c>
      <c r="M69" s="44">
        <v>278000</v>
      </c>
      <c r="N69" s="31">
        <v>9.1499999999999998E-2</v>
      </c>
      <c r="O69" s="36">
        <f t="shared" si="3"/>
        <v>3040000</v>
      </c>
      <c r="P69" s="129"/>
      <c r="Q69"/>
      <c r="R69" s="46"/>
      <c r="S69" s="43"/>
    </row>
    <row r="70" spans="1:19" x14ac:dyDescent="0.25">
      <c r="A70" s="11">
        <v>100</v>
      </c>
      <c r="B70" s="11" t="s">
        <v>860</v>
      </c>
      <c r="C70" s="11">
        <v>1</v>
      </c>
      <c r="D70" s="7" t="s">
        <v>222</v>
      </c>
      <c r="E70" s="7" t="s">
        <v>68</v>
      </c>
      <c r="F70" s="78">
        <v>90500</v>
      </c>
      <c r="G70" s="29">
        <v>0.129</v>
      </c>
      <c r="H70" s="35">
        <f t="shared" si="2"/>
        <v>702000</v>
      </c>
      <c r="I70" s="125"/>
      <c r="J70" s="39"/>
      <c r="K70" s="7" t="s">
        <v>300</v>
      </c>
      <c r="L70" s="7" t="s">
        <v>144</v>
      </c>
      <c r="M70" s="44">
        <v>172000</v>
      </c>
      <c r="N70" s="29">
        <v>0.124</v>
      </c>
      <c r="O70" s="36">
        <f t="shared" si="3"/>
        <v>1390000</v>
      </c>
      <c r="P70" s="129" t="s">
        <v>876</v>
      </c>
      <c r="Q70"/>
      <c r="R70" s="46"/>
      <c r="S70" s="43"/>
    </row>
    <row r="71" spans="1:19" x14ac:dyDescent="0.25">
      <c r="A71" s="11">
        <v>100</v>
      </c>
      <c r="B71" s="11" t="s">
        <v>860</v>
      </c>
      <c r="C71" s="11">
        <v>1</v>
      </c>
      <c r="D71" s="7" t="s">
        <v>223</v>
      </c>
      <c r="E71" s="7" t="s">
        <v>69</v>
      </c>
      <c r="F71" s="78">
        <v>84400</v>
      </c>
      <c r="G71" s="29">
        <v>0.29099999999999998</v>
      </c>
      <c r="H71" s="35">
        <f t="shared" si="2"/>
        <v>290000</v>
      </c>
      <c r="I71" s="125" t="s">
        <v>876</v>
      </c>
      <c r="J71" s="39"/>
      <c r="K71" s="7" t="s">
        <v>301</v>
      </c>
      <c r="L71" s="7" t="s">
        <v>145</v>
      </c>
      <c r="M71" s="44">
        <v>87700</v>
      </c>
      <c r="N71" s="29">
        <v>0.127</v>
      </c>
      <c r="O71" s="36">
        <f>ROUND(M71/N71,-3)</f>
        <v>691000</v>
      </c>
      <c r="P71" s="129"/>
      <c r="Q71"/>
      <c r="R71" s="46"/>
      <c r="S71" s="43"/>
    </row>
    <row r="72" spans="1:19" x14ac:dyDescent="0.25">
      <c r="A72" s="11">
        <v>100</v>
      </c>
      <c r="B72" s="11" t="s">
        <v>860</v>
      </c>
      <c r="C72" s="11">
        <v>1</v>
      </c>
      <c r="D72" s="7" t="s">
        <v>224</v>
      </c>
      <c r="E72" s="7" t="s">
        <v>70</v>
      </c>
      <c r="F72" s="78">
        <v>96000</v>
      </c>
      <c r="G72" s="29">
        <v>0.106</v>
      </c>
      <c r="H72" s="35">
        <f t="shared" si="2"/>
        <v>906000</v>
      </c>
      <c r="I72" s="125"/>
      <c r="J72" s="39"/>
      <c r="K72" s="7" t="s">
        <v>302</v>
      </c>
      <c r="L72" s="7" t="s">
        <v>146</v>
      </c>
      <c r="M72" s="44">
        <v>89000</v>
      </c>
      <c r="N72" s="29">
        <v>0.13700000000000001</v>
      </c>
      <c r="O72" s="36">
        <f>ROUND(M72/N72,-3)</f>
        <v>650000</v>
      </c>
      <c r="P72" s="129"/>
      <c r="Q72"/>
      <c r="R72" s="46"/>
      <c r="S72" s="43"/>
    </row>
    <row r="73" spans="1:19" x14ac:dyDescent="0.25">
      <c r="A73" s="11">
        <v>100</v>
      </c>
      <c r="B73" s="11" t="s">
        <v>861</v>
      </c>
      <c r="C73" s="11">
        <v>2</v>
      </c>
      <c r="D73" s="7" t="s">
        <v>225</v>
      </c>
      <c r="E73" s="7" t="s">
        <v>71</v>
      </c>
      <c r="F73" s="78">
        <v>65900</v>
      </c>
      <c r="G73" s="29">
        <v>0.17699999999999999</v>
      </c>
      <c r="H73" s="35">
        <f t="shared" si="2"/>
        <v>372000</v>
      </c>
      <c r="I73" s="125"/>
      <c r="J73" s="39"/>
      <c r="K73" s="7" t="s">
        <v>303</v>
      </c>
      <c r="L73" s="7" t="s">
        <v>147</v>
      </c>
      <c r="M73" s="44">
        <v>109000</v>
      </c>
      <c r="N73" s="31">
        <v>8.6099999999999996E-2</v>
      </c>
      <c r="O73" s="36">
        <f>ROUND(M73/N73,-4)</f>
        <v>1270000</v>
      </c>
      <c r="P73" s="129"/>
      <c r="Q73"/>
      <c r="R73" s="46"/>
      <c r="S73" s="43"/>
    </row>
    <row r="74" spans="1:19" x14ac:dyDescent="0.25">
      <c r="A74" s="11">
        <v>100</v>
      </c>
      <c r="B74" s="11" t="s">
        <v>861</v>
      </c>
      <c r="C74" s="11">
        <v>2</v>
      </c>
      <c r="D74" s="7" t="s">
        <v>226</v>
      </c>
      <c r="E74" s="7" t="s">
        <v>72</v>
      </c>
      <c r="F74" s="78">
        <v>99100</v>
      </c>
      <c r="G74" s="29">
        <v>0.223</v>
      </c>
      <c r="H74" s="35">
        <f t="shared" si="2"/>
        <v>444000</v>
      </c>
      <c r="I74" s="125"/>
      <c r="J74" s="39"/>
      <c r="K74" s="7" t="s">
        <v>304</v>
      </c>
      <c r="L74" s="7" t="s">
        <v>148</v>
      </c>
      <c r="M74" s="44">
        <v>204000</v>
      </c>
      <c r="N74" s="29">
        <v>0.185</v>
      </c>
      <c r="O74" s="36">
        <f>ROUND(M74/N74,-4)</f>
        <v>1100000</v>
      </c>
      <c r="P74" s="129"/>
      <c r="Q74"/>
      <c r="R74" s="46"/>
      <c r="S74" s="43"/>
    </row>
    <row r="75" spans="1:19" x14ac:dyDescent="0.25">
      <c r="A75" s="11">
        <v>100</v>
      </c>
      <c r="B75" s="11" t="s">
        <v>861</v>
      </c>
      <c r="C75" s="11">
        <v>2</v>
      </c>
      <c r="D75" s="7" t="s">
        <v>227</v>
      </c>
      <c r="E75" s="7" t="s">
        <v>73</v>
      </c>
      <c r="F75" s="78">
        <v>95500</v>
      </c>
      <c r="G75" s="29">
        <v>0.17699999999999999</v>
      </c>
      <c r="H75" s="35">
        <f t="shared" si="2"/>
        <v>540000</v>
      </c>
      <c r="I75" s="125"/>
      <c r="J75" s="39"/>
      <c r="K75" s="7" t="s">
        <v>305</v>
      </c>
      <c r="L75" s="7" t="s">
        <v>149</v>
      </c>
      <c r="M75" s="44">
        <v>251000</v>
      </c>
      <c r="N75" s="29">
        <v>0.104</v>
      </c>
      <c r="O75" s="36">
        <f>ROUND(M75/N75,-4)</f>
        <v>2410000</v>
      </c>
      <c r="P75" s="129" t="s">
        <v>876</v>
      </c>
      <c r="Q75"/>
      <c r="R75" s="46"/>
      <c r="S75" s="43"/>
    </row>
    <row r="76" spans="1:19" x14ac:dyDescent="0.25">
      <c r="A76" s="11">
        <v>100</v>
      </c>
      <c r="B76" s="11" t="s">
        <v>862</v>
      </c>
      <c r="C76" s="11">
        <v>4</v>
      </c>
      <c r="D76" s="7" t="s">
        <v>228</v>
      </c>
      <c r="E76" s="7" t="s">
        <v>74</v>
      </c>
      <c r="F76" s="78">
        <v>99800</v>
      </c>
      <c r="G76" s="31">
        <v>9.0300000000000005E-2</v>
      </c>
      <c r="H76" s="35">
        <f>ROUND(F76/G76,-4)</f>
        <v>1110000</v>
      </c>
      <c r="I76" s="125" t="s">
        <v>876</v>
      </c>
      <c r="J76" s="39"/>
      <c r="K76" s="7" t="s">
        <v>306</v>
      </c>
      <c r="L76" s="7" t="s">
        <v>150</v>
      </c>
      <c r="M76" s="44">
        <v>184000</v>
      </c>
      <c r="N76" s="29">
        <v>0.13400000000000001</v>
      </c>
      <c r="O76" s="36">
        <f>ROUND(M76/N76,-4)</f>
        <v>1370000</v>
      </c>
      <c r="P76" s="129"/>
      <c r="Q76"/>
      <c r="R76" s="46"/>
      <c r="S76" s="43"/>
    </row>
    <row r="77" spans="1:19" x14ac:dyDescent="0.25">
      <c r="A77" s="11">
        <v>100</v>
      </c>
      <c r="B77" s="11" t="s">
        <v>862</v>
      </c>
      <c r="C77" s="11">
        <v>4</v>
      </c>
      <c r="D77" s="7" t="s">
        <v>229</v>
      </c>
      <c r="E77" s="7" t="s">
        <v>75</v>
      </c>
      <c r="F77" s="78">
        <v>63000</v>
      </c>
      <c r="G77" s="29">
        <v>0.16900000000000001</v>
      </c>
      <c r="H77" s="35">
        <f t="shared" si="2"/>
        <v>373000</v>
      </c>
      <c r="I77" s="125"/>
      <c r="J77" s="39"/>
      <c r="K77" s="7" t="s">
        <v>307</v>
      </c>
      <c r="L77" s="7" t="s">
        <v>151</v>
      </c>
      <c r="M77" s="44">
        <v>182000</v>
      </c>
      <c r="N77" s="29">
        <v>0.23400000000000001</v>
      </c>
      <c r="O77" s="36">
        <f>ROUND(M77/N77,-3)</f>
        <v>778000</v>
      </c>
      <c r="P77" s="129"/>
      <c r="Q77"/>
      <c r="R77" s="46"/>
      <c r="S77" s="43"/>
    </row>
    <row r="78" spans="1:19" x14ac:dyDescent="0.25">
      <c r="A78" s="11">
        <v>100</v>
      </c>
      <c r="B78" s="11" t="s">
        <v>862</v>
      </c>
      <c r="C78" s="11">
        <v>4</v>
      </c>
      <c r="D78" s="7" t="s">
        <v>230</v>
      </c>
      <c r="E78" s="7" t="s">
        <v>76</v>
      </c>
      <c r="F78" s="78">
        <v>44800</v>
      </c>
      <c r="G78" s="29">
        <v>0.13500000000000001</v>
      </c>
      <c r="H78" s="35">
        <f t="shared" si="2"/>
        <v>332000</v>
      </c>
      <c r="I78" s="125"/>
      <c r="J78" s="39"/>
      <c r="K78" s="7" t="s">
        <v>308</v>
      </c>
      <c r="L78" s="7" t="s">
        <v>152</v>
      </c>
      <c r="M78" s="44">
        <v>205000</v>
      </c>
      <c r="N78" s="29">
        <v>0.19500000000000001</v>
      </c>
      <c r="O78" s="36">
        <f>ROUND(M78/N78,-4)</f>
        <v>1050000</v>
      </c>
      <c r="P78" s="129"/>
      <c r="Q78"/>
      <c r="R78" s="46"/>
      <c r="S78" s="43"/>
    </row>
    <row r="79" spans="1:19" ht="15" customHeight="1" x14ac:dyDescent="0.25">
      <c r="A79" s="11">
        <v>100</v>
      </c>
      <c r="B79" s="11" t="s">
        <v>863</v>
      </c>
      <c r="C79" s="11">
        <v>8</v>
      </c>
      <c r="D79" s="1" t="s">
        <v>231</v>
      </c>
      <c r="E79" s="1" t="s">
        <v>886</v>
      </c>
      <c r="F79" s="79">
        <v>49100</v>
      </c>
      <c r="G79" s="80">
        <v>9.1600000000000001E-2</v>
      </c>
      <c r="H79" s="81">
        <f t="shared" si="2"/>
        <v>536000</v>
      </c>
      <c r="I79" s="126" t="s">
        <v>879</v>
      </c>
      <c r="J79" s="82"/>
      <c r="K79" s="1" t="s">
        <v>309</v>
      </c>
      <c r="L79" s="1" t="s">
        <v>153</v>
      </c>
      <c r="M79" s="79">
        <v>156000</v>
      </c>
      <c r="N79" s="80">
        <v>9.8199999999999996E-2</v>
      </c>
      <c r="O79" s="79">
        <f>ROUND(M79/N79,-4)</f>
        <v>1590000</v>
      </c>
      <c r="P79" s="117" t="s">
        <v>876</v>
      </c>
      <c r="Q79"/>
      <c r="R79" s="46"/>
      <c r="S79" s="43"/>
    </row>
    <row r="80" spans="1:19" x14ac:dyDescent="0.25">
      <c r="A80" s="11">
        <v>100</v>
      </c>
      <c r="B80" s="11" t="s">
        <v>863</v>
      </c>
      <c r="C80" s="11">
        <v>8</v>
      </c>
      <c r="D80" s="7" t="s">
        <v>232</v>
      </c>
      <c r="E80" s="7" t="s">
        <v>77</v>
      </c>
      <c r="F80" s="44">
        <v>35500</v>
      </c>
      <c r="G80" s="31">
        <v>9.6199999999999994E-2</v>
      </c>
      <c r="H80" s="35">
        <f t="shared" si="2"/>
        <v>369000</v>
      </c>
      <c r="I80" s="125"/>
      <c r="J80" s="39"/>
      <c r="K80" s="7" t="s">
        <v>310</v>
      </c>
      <c r="L80" s="7" t="s">
        <v>154</v>
      </c>
      <c r="M80" s="44">
        <v>107000</v>
      </c>
      <c r="N80" s="29">
        <v>0.11700000000000001</v>
      </c>
      <c r="O80" s="36">
        <f>ROUND(M80/N80,-3)</f>
        <v>915000</v>
      </c>
      <c r="P80" s="129"/>
      <c r="Q80"/>
      <c r="R80" s="46"/>
      <c r="S80" s="43"/>
    </row>
    <row r="81" spans="1:19" x14ac:dyDescent="0.25">
      <c r="A81" s="11">
        <v>100</v>
      </c>
      <c r="B81" s="11" t="s">
        <v>863</v>
      </c>
      <c r="C81" s="11">
        <v>8</v>
      </c>
      <c r="D81" s="7" t="s">
        <v>233</v>
      </c>
      <c r="E81" s="7" t="s">
        <v>78</v>
      </c>
      <c r="F81" s="44">
        <v>52800</v>
      </c>
      <c r="G81" s="29">
        <v>0.27300000000000002</v>
      </c>
      <c r="H81" s="35">
        <f t="shared" si="2"/>
        <v>193000</v>
      </c>
      <c r="I81" s="125" t="s">
        <v>876</v>
      </c>
      <c r="J81" s="39"/>
      <c r="K81" s="7" t="s">
        <v>311</v>
      </c>
      <c r="L81" s="7" t="s">
        <v>155</v>
      </c>
      <c r="M81" s="44">
        <v>154000</v>
      </c>
      <c r="N81" s="29">
        <v>0.20499999999999999</v>
      </c>
      <c r="O81" s="36">
        <f>ROUND(M81/N81,-3)</f>
        <v>751000</v>
      </c>
      <c r="P81" s="129"/>
      <c r="Q81"/>
      <c r="R81" s="46"/>
      <c r="S81" s="43"/>
    </row>
    <row r="82" spans="1:19" x14ac:dyDescent="0.25">
      <c r="A82" s="11">
        <v>100</v>
      </c>
      <c r="B82" s="11" t="s">
        <v>864</v>
      </c>
      <c r="C82" s="11">
        <v>12</v>
      </c>
      <c r="D82" s="7" t="s">
        <v>234</v>
      </c>
      <c r="E82" s="7" t="s">
        <v>79</v>
      </c>
      <c r="F82" s="44">
        <v>18000</v>
      </c>
      <c r="G82" s="29">
        <v>0.158</v>
      </c>
      <c r="H82" s="35">
        <f t="shared" si="2"/>
        <v>114000</v>
      </c>
      <c r="I82" s="125" t="s">
        <v>876</v>
      </c>
      <c r="J82" s="39"/>
      <c r="K82" s="7" t="s">
        <v>312</v>
      </c>
      <c r="L82" s="7" t="s">
        <v>156</v>
      </c>
      <c r="M82" s="44">
        <v>110000</v>
      </c>
      <c r="N82" s="29">
        <v>0.247</v>
      </c>
      <c r="O82" s="36">
        <f>ROUND(M82/N82,-3)</f>
        <v>445000</v>
      </c>
      <c r="P82" s="129" t="s">
        <v>876</v>
      </c>
      <c r="Q82"/>
      <c r="R82" s="46"/>
      <c r="S82" s="43"/>
    </row>
    <row r="83" spans="1:19" x14ac:dyDescent="0.25">
      <c r="A83" s="11">
        <v>100</v>
      </c>
      <c r="B83" s="11" t="s">
        <v>864</v>
      </c>
      <c r="C83" s="11">
        <v>12</v>
      </c>
      <c r="D83" s="7" t="s">
        <v>235</v>
      </c>
      <c r="E83" s="7" t="s">
        <v>80</v>
      </c>
      <c r="F83" s="44">
        <v>35100</v>
      </c>
      <c r="G83" s="31">
        <v>8.1299999999999997E-2</v>
      </c>
      <c r="H83" s="35">
        <f t="shared" si="2"/>
        <v>432000</v>
      </c>
      <c r="I83" s="125"/>
      <c r="J83" s="39"/>
      <c r="K83" s="7" t="s">
        <v>313</v>
      </c>
      <c r="L83" s="7" t="s">
        <v>157</v>
      </c>
      <c r="M83" s="44">
        <v>138000</v>
      </c>
      <c r="N83" s="29">
        <v>0.123</v>
      </c>
      <c r="O83" s="36">
        <f>ROUND(M83/N83,-4)</f>
        <v>1120000</v>
      </c>
      <c r="P83" s="129"/>
      <c r="Q83"/>
      <c r="R83" s="46"/>
      <c r="S83" s="43"/>
    </row>
    <row r="84" spans="1:19" x14ac:dyDescent="0.25">
      <c r="A84" s="11">
        <v>100</v>
      </c>
      <c r="B84" s="11" t="s">
        <v>864</v>
      </c>
      <c r="C84" s="11">
        <v>12</v>
      </c>
      <c r="D84" s="7" t="s">
        <v>236</v>
      </c>
      <c r="E84" s="7" t="s">
        <v>81</v>
      </c>
      <c r="F84" s="44">
        <v>21900</v>
      </c>
      <c r="G84" s="31">
        <v>6.1800000000000001E-2</v>
      </c>
      <c r="H84" s="35">
        <f t="shared" si="2"/>
        <v>354000</v>
      </c>
      <c r="I84" s="125"/>
      <c r="J84" s="39"/>
      <c r="K84" s="7" t="s">
        <v>314</v>
      </c>
      <c r="L84" s="7" t="s">
        <v>158</v>
      </c>
      <c r="M84" s="44">
        <v>140000</v>
      </c>
      <c r="N84" s="29">
        <v>0.13700000000000001</v>
      </c>
      <c r="O84" s="36">
        <f>ROUND(M84/N84,-4)</f>
        <v>1020000</v>
      </c>
      <c r="P84" s="129"/>
      <c r="Q84"/>
      <c r="R84" s="46"/>
      <c r="S84" s="43"/>
    </row>
    <row r="85" spans="1:19" x14ac:dyDescent="0.25">
      <c r="A85" s="11">
        <v>100</v>
      </c>
      <c r="B85" s="11" t="s">
        <v>865</v>
      </c>
      <c r="C85" s="11">
        <v>24</v>
      </c>
      <c r="D85" s="7" t="s">
        <v>237</v>
      </c>
      <c r="E85" s="7" t="s">
        <v>82</v>
      </c>
      <c r="F85" s="44">
        <v>20300</v>
      </c>
      <c r="G85" s="29">
        <v>0.11600000000000001</v>
      </c>
      <c r="H85" s="35">
        <f t="shared" si="2"/>
        <v>175000</v>
      </c>
      <c r="I85" s="125"/>
      <c r="J85" s="39"/>
      <c r="K85" s="7" t="s">
        <v>315</v>
      </c>
      <c r="L85" s="7" t="s">
        <v>159</v>
      </c>
      <c r="M85" s="44">
        <v>105000</v>
      </c>
      <c r="N85" s="29">
        <v>0.13800000000000001</v>
      </c>
      <c r="O85" s="36">
        <f>ROUND(M85/N85,-3)</f>
        <v>761000</v>
      </c>
      <c r="P85" s="129"/>
      <c r="Q85"/>
      <c r="R85" s="46"/>
      <c r="S85" s="43"/>
    </row>
    <row r="86" spans="1:19" x14ac:dyDescent="0.25">
      <c r="A86" s="11">
        <v>100</v>
      </c>
      <c r="B86" s="11" t="s">
        <v>865</v>
      </c>
      <c r="C86" s="11">
        <v>24</v>
      </c>
      <c r="D86" s="7" t="s">
        <v>238</v>
      </c>
      <c r="E86" s="7" t="s">
        <v>83</v>
      </c>
      <c r="F86" s="44">
        <v>14900</v>
      </c>
      <c r="G86" s="31">
        <v>7.2800000000000004E-2</v>
      </c>
      <c r="H86" s="35">
        <f t="shared" si="2"/>
        <v>205000</v>
      </c>
      <c r="I86" s="125"/>
      <c r="J86" s="39"/>
      <c r="K86" s="7" t="s">
        <v>316</v>
      </c>
      <c r="L86" s="7" t="s">
        <v>160</v>
      </c>
      <c r="M86" s="44">
        <v>53500</v>
      </c>
      <c r="N86" s="31">
        <v>8.1699999999999995E-2</v>
      </c>
      <c r="O86" s="36">
        <f>ROUND(M86/N86,-3)</f>
        <v>655000</v>
      </c>
      <c r="P86" s="129"/>
      <c r="Q86"/>
      <c r="R86" s="46"/>
      <c r="S86" s="43"/>
    </row>
    <row r="87" spans="1:19" x14ac:dyDescent="0.25">
      <c r="A87" s="11">
        <v>100</v>
      </c>
      <c r="B87" s="11" t="s">
        <v>865</v>
      </c>
      <c r="C87" s="11">
        <v>24</v>
      </c>
      <c r="D87" s="7" t="s">
        <v>239</v>
      </c>
      <c r="E87" s="7" t="s">
        <v>84</v>
      </c>
      <c r="F87" s="44">
        <v>8010</v>
      </c>
      <c r="G87" s="31">
        <v>7.9899999999999999E-2</v>
      </c>
      <c r="H87" s="35">
        <f t="shared" si="2"/>
        <v>100000</v>
      </c>
      <c r="I87" s="125"/>
      <c r="J87" s="39"/>
      <c r="K87" s="7" t="s">
        <v>317</v>
      </c>
      <c r="L87" s="7" t="s">
        <v>161</v>
      </c>
      <c r="M87" s="44">
        <v>32100</v>
      </c>
      <c r="N87" s="31">
        <v>6.3600000000000004E-2</v>
      </c>
      <c r="O87" s="36">
        <f>ROUND(M87/N87,-3)</f>
        <v>505000</v>
      </c>
      <c r="P87" s="129"/>
      <c r="Q87"/>
      <c r="R87" s="46"/>
      <c r="S87" s="43"/>
    </row>
    <row r="88" spans="1:19" x14ac:dyDescent="0.25">
      <c r="A88" s="11">
        <v>100</v>
      </c>
      <c r="B88" s="11" t="s">
        <v>866</v>
      </c>
      <c r="C88" s="11">
        <v>48</v>
      </c>
      <c r="D88" s="7" t="s">
        <v>240</v>
      </c>
      <c r="E88" s="7" t="s">
        <v>85</v>
      </c>
      <c r="F88" s="44">
        <v>559</v>
      </c>
      <c r="G88" s="31">
        <v>9.5399999999999999E-2</v>
      </c>
      <c r="H88" s="35">
        <f>ROUND(F88/G88,-1)</f>
        <v>5860</v>
      </c>
      <c r="I88" s="125" t="s">
        <v>876</v>
      </c>
      <c r="J88" s="39"/>
      <c r="K88" s="7" t="s">
        <v>318</v>
      </c>
      <c r="L88" s="7" t="s">
        <v>162</v>
      </c>
      <c r="M88" s="44">
        <v>5490</v>
      </c>
      <c r="N88" s="29">
        <v>0.11799999999999999</v>
      </c>
      <c r="O88" s="36">
        <f>ROUND(M88/N88,-2)</f>
        <v>46500</v>
      </c>
      <c r="P88" s="129" t="s">
        <v>876</v>
      </c>
      <c r="Q88"/>
      <c r="R88" s="46"/>
      <c r="S88" s="43"/>
    </row>
    <row r="89" spans="1:19" x14ac:dyDescent="0.25">
      <c r="A89" s="11">
        <v>100</v>
      </c>
      <c r="B89" s="11" t="s">
        <v>866</v>
      </c>
      <c r="C89" s="11">
        <v>48</v>
      </c>
      <c r="D89" s="7" t="s">
        <v>241</v>
      </c>
      <c r="E89" s="7" t="s">
        <v>86</v>
      </c>
      <c r="F89" s="44">
        <v>1340</v>
      </c>
      <c r="G89" s="31">
        <v>6.7400000000000002E-2</v>
      </c>
      <c r="H89" s="35">
        <f>ROUND(F89/G89,-2)</f>
        <v>19900</v>
      </c>
      <c r="I89" s="125" t="s">
        <v>876</v>
      </c>
      <c r="J89" s="39"/>
      <c r="K89" s="7" t="s">
        <v>319</v>
      </c>
      <c r="L89" s="7" t="s">
        <v>163</v>
      </c>
      <c r="M89" s="44">
        <v>15800</v>
      </c>
      <c r="N89" s="31">
        <v>8.9200000000000002E-2</v>
      </c>
      <c r="O89" s="36">
        <f>ROUND(M89/N89,-3)</f>
        <v>177000</v>
      </c>
      <c r="P89" s="129" t="s">
        <v>876</v>
      </c>
      <c r="Q89"/>
      <c r="R89" s="46"/>
      <c r="S89" s="43"/>
    </row>
    <row r="90" spans="1:19" x14ac:dyDescent="0.25">
      <c r="A90" s="10">
        <v>100</v>
      </c>
      <c r="B90" s="10" t="s">
        <v>866</v>
      </c>
      <c r="C90" s="10">
        <v>48</v>
      </c>
      <c r="D90" s="7" t="s">
        <v>242</v>
      </c>
      <c r="E90" s="13" t="s">
        <v>87</v>
      </c>
      <c r="F90" s="45">
        <v>485</v>
      </c>
      <c r="G90" s="29">
        <v>0.17699999999999999</v>
      </c>
      <c r="H90" s="35">
        <f>ROUND(F90/G90,-1)</f>
        <v>2740</v>
      </c>
      <c r="I90" s="125" t="s">
        <v>876</v>
      </c>
      <c r="J90" s="39"/>
      <c r="K90" s="13" t="s">
        <v>320</v>
      </c>
      <c r="L90" s="13" t="s">
        <v>164</v>
      </c>
      <c r="M90" s="45">
        <v>114000</v>
      </c>
      <c r="N90" s="30">
        <v>0.16</v>
      </c>
      <c r="O90" s="37">
        <f>ROUND(M90/N90,-3)</f>
        <v>713000</v>
      </c>
      <c r="P90" s="130" t="s">
        <v>876</v>
      </c>
      <c r="Q90"/>
      <c r="R90" s="46"/>
      <c r="S90" s="43"/>
    </row>
    <row r="91" spans="1:19" ht="17.25" customHeight="1" x14ac:dyDescent="0.25">
      <c r="A91" s="134" t="s">
        <v>339</v>
      </c>
      <c r="B91" s="134"/>
      <c r="C91" s="134"/>
      <c r="D91" s="134"/>
      <c r="E91" s="134"/>
      <c r="F91" s="134"/>
      <c r="G91" s="134"/>
      <c r="H91" s="26"/>
      <c r="I91" s="26"/>
      <c r="J91" s="26"/>
    </row>
    <row r="92" spans="1:19" ht="17.25" customHeight="1" x14ac:dyDescent="0.25">
      <c r="A92" s="137" t="s">
        <v>340</v>
      </c>
      <c r="B92" s="137"/>
      <c r="C92" s="137"/>
      <c r="D92" s="137"/>
      <c r="E92" s="137"/>
      <c r="F92" s="137"/>
      <c r="G92" s="137"/>
      <c r="H92" s="28"/>
      <c r="I92" s="110"/>
      <c r="J92" s="28"/>
    </row>
    <row r="93" spans="1:19" s="27" customFormat="1" ht="33" customHeight="1" x14ac:dyDescent="0.25">
      <c r="A93" s="138" t="s">
        <v>328</v>
      </c>
      <c r="B93" s="138"/>
      <c r="C93" s="138"/>
      <c r="D93" s="138"/>
      <c r="E93" s="138"/>
      <c r="F93" s="138"/>
      <c r="G93" s="138"/>
      <c r="H93" s="55"/>
      <c r="I93" s="55"/>
      <c r="J93" s="55"/>
      <c r="Q93" s="43"/>
      <c r="R93" s="43"/>
    </row>
    <row r="94" spans="1:19" s="27" customFormat="1" ht="17.25" customHeight="1" x14ac:dyDescent="0.25">
      <c r="A94" s="114" t="s">
        <v>883</v>
      </c>
      <c r="B94" s="108"/>
      <c r="C94" s="108"/>
      <c r="D94" s="108"/>
      <c r="E94" s="108"/>
      <c r="F94" s="108"/>
      <c r="G94" s="108"/>
      <c r="H94" s="55"/>
      <c r="I94" s="55"/>
      <c r="J94" s="55"/>
      <c r="Q94" s="43"/>
      <c r="R94" s="43"/>
    </row>
    <row r="95" spans="1:19" s="27" customFormat="1" ht="17.25" customHeight="1" x14ac:dyDescent="0.25">
      <c r="A95" s="115" t="s">
        <v>889</v>
      </c>
      <c r="B95" s="108"/>
      <c r="C95" s="108"/>
      <c r="D95" s="108"/>
      <c r="E95" s="108"/>
      <c r="F95" s="108"/>
      <c r="G95" s="108"/>
      <c r="H95" s="55"/>
      <c r="I95" s="55"/>
      <c r="J95" s="55"/>
      <c r="Q95" s="43"/>
      <c r="R95" s="43"/>
    </row>
    <row r="96" spans="1:19" ht="31.5" customHeight="1" x14ac:dyDescent="0.25">
      <c r="A96" s="144" t="s">
        <v>895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5"/>
      <c r="P96" s="145"/>
    </row>
    <row r="97" spans="1:16" ht="17.25" customHeight="1" x14ac:dyDescent="0.25">
      <c r="F97" s="9"/>
      <c r="G97" s="9"/>
      <c r="H97" s="9"/>
      <c r="I97" s="9"/>
    </row>
    <row r="98" spans="1:16" ht="17.25" customHeight="1" x14ac:dyDescent="0.25">
      <c r="A98" s="50" t="s">
        <v>325</v>
      </c>
      <c r="B98" s="96" t="s">
        <v>330</v>
      </c>
      <c r="C98" s="6"/>
      <c r="F98" s="9"/>
      <c r="G98" s="9"/>
      <c r="H98" s="9"/>
      <c r="I98" s="9"/>
    </row>
    <row r="99" spans="1:16" ht="17.25" customHeight="1" x14ac:dyDescent="0.25">
      <c r="A99" s="50" t="s">
        <v>326</v>
      </c>
      <c r="B99" s="96" t="s">
        <v>871</v>
      </c>
      <c r="C99" s="6"/>
      <c r="F99" s="9"/>
      <c r="G99" s="9"/>
      <c r="H99" s="9"/>
      <c r="I99" s="9"/>
    </row>
    <row r="100" spans="1:16" ht="17.25" customHeight="1" x14ac:dyDescent="0.25">
      <c r="A100" s="50" t="s">
        <v>327</v>
      </c>
      <c r="B100" s="97">
        <v>43700</v>
      </c>
      <c r="C100" s="6"/>
      <c r="F100" s="9"/>
      <c r="G100" s="9"/>
      <c r="H100" s="9"/>
      <c r="I100" s="9"/>
    </row>
    <row r="101" spans="1:16" ht="17.25" customHeight="1" x14ac:dyDescent="0.25">
      <c r="A101" s="53"/>
      <c r="B101" s="53"/>
      <c r="F101" s="9"/>
      <c r="G101" s="9"/>
      <c r="H101" s="9"/>
      <c r="I101" s="9"/>
    </row>
    <row r="102" spans="1:16" x14ac:dyDescent="0.25">
      <c r="A102" s="54" t="s">
        <v>9</v>
      </c>
      <c r="B102" s="101" t="s">
        <v>874</v>
      </c>
      <c r="C102" s="6"/>
    </row>
    <row r="103" spans="1:16" x14ac:dyDescent="0.25">
      <c r="A103" s="54" t="s">
        <v>868</v>
      </c>
      <c r="B103" s="102">
        <v>43711</v>
      </c>
      <c r="C103" s="6"/>
      <c r="F103" s="8"/>
      <c r="G103" s="8"/>
      <c r="H103" s="8"/>
      <c r="I103" s="8"/>
    </row>
    <row r="104" spans="1:16" ht="28.5" customHeight="1" x14ac:dyDescent="0.25">
      <c r="A104" s="103" t="s">
        <v>872</v>
      </c>
      <c r="B104" s="139" t="s">
        <v>890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09"/>
    </row>
    <row r="105" spans="1:16" ht="17.25" customHeight="1" x14ac:dyDescent="0.25"/>
    <row r="106" spans="1:16" ht="17.25" customHeight="1" x14ac:dyDescent="0.25"/>
    <row r="107" spans="1:16" ht="17.25" customHeight="1" x14ac:dyDescent="0.25"/>
    <row r="108" spans="1:16" ht="17.25" customHeight="1" x14ac:dyDescent="0.25"/>
    <row r="109" spans="1:16" ht="17.25" customHeight="1" x14ac:dyDescent="0.25"/>
    <row r="110" spans="1:16" ht="17.25" customHeight="1" x14ac:dyDescent="0.25"/>
  </sheetData>
  <mergeCells count="7">
    <mergeCell ref="E3:F3"/>
    <mergeCell ref="B104:O104"/>
    <mergeCell ref="C8:E8"/>
    <mergeCell ref="A91:G91"/>
    <mergeCell ref="A92:G92"/>
    <mergeCell ref="A93:G93"/>
    <mergeCell ref="A96:P96"/>
  </mergeCells>
  <pageMargins left="0.5" right="0.5" top="0.75" bottom="0.75" header="0.3" footer="0.3"/>
  <pageSetup scale="57" fitToHeight="2" orientation="landscape" r:id="rId1"/>
  <headerFooter>
    <oddFooter>&amp;LBSA CHEM13749 Rat Mammary&amp;RPage &amp;P of &amp;N</oddFooter>
  </headerFooter>
  <ignoredErrors>
    <ignoredError sqref="O14 O19:O20 O23:O24 O28 O32 O35 O48 O57 O60:O61 O62 H61 H64 H76 O77 O88 H8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A59A-0B54-472F-9B82-437E604834D6}">
  <sheetPr>
    <pageSetUpPr fitToPage="1"/>
  </sheetPr>
  <dimension ref="A1:M107"/>
  <sheetViews>
    <sheetView zoomScaleNormal="100" workbookViewId="0">
      <selection activeCell="N19" sqref="N19"/>
    </sheetView>
  </sheetViews>
  <sheetFormatPr defaultRowHeight="15" x14ac:dyDescent="0.2"/>
  <cols>
    <col min="1" max="1" width="15.7109375" style="3" customWidth="1"/>
    <col min="2" max="4" width="11.7109375" style="3" customWidth="1"/>
    <col min="5" max="6" width="15.7109375" style="3" customWidth="1"/>
    <col min="7" max="7" width="8.7109375" style="3" customWidth="1"/>
    <col min="8" max="8" width="2.7109375" style="15" customWidth="1"/>
    <col min="9" max="9" width="11.7109375" customWidth="1"/>
    <col min="10" max="10" width="16.7109375" customWidth="1"/>
    <col min="11" max="11" width="15.7109375" customWidth="1"/>
    <col min="12" max="12" width="8.7109375" customWidth="1"/>
  </cols>
  <sheetData>
    <row r="1" spans="1:12" ht="15.75" x14ac:dyDescent="0.2">
      <c r="A1" s="1"/>
      <c r="B1" s="1"/>
      <c r="E1" s="24" t="s">
        <v>7</v>
      </c>
    </row>
    <row r="2" spans="1:12" ht="15.75" thickBot="1" x14ac:dyDescent="0.25">
      <c r="A2" s="1"/>
      <c r="B2" s="1"/>
      <c r="C2" s="1"/>
      <c r="D2" s="1"/>
      <c r="E2" s="1"/>
      <c r="F2" s="1"/>
      <c r="G2" s="1"/>
    </row>
    <row r="3" spans="1:12" ht="16.5" thickTop="1" thickBot="1" x14ac:dyDescent="0.25">
      <c r="A3" s="1"/>
      <c r="B3" s="1"/>
      <c r="D3" s="4"/>
      <c r="E3" s="140" t="s">
        <v>896</v>
      </c>
      <c r="F3" s="141"/>
      <c r="G3" s="112"/>
      <c r="I3" s="57"/>
    </row>
    <row r="4" spans="1:12" ht="15.75" thickTop="1" x14ac:dyDescent="0.2">
      <c r="A4" s="2"/>
      <c r="B4" s="1"/>
      <c r="C4" s="1"/>
      <c r="F4" s="1"/>
      <c r="G4" s="1"/>
    </row>
    <row r="5" spans="1:12" x14ac:dyDescent="0.2">
      <c r="B5" s="5" t="s">
        <v>0</v>
      </c>
      <c r="C5" s="94" t="s">
        <v>324</v>
      </c>
      <c r="E5" s="2"/>
    </row>
    <row r="6" spans="1:12" x14ac:dyDescent="0.25">
      <c r="B6" s="5" t="s">
        <v>2</v>
      </c>
      <c r="C6" s="94" t="s">
        <v>5</v>
      </c>
      <c r="E6" s="2"/>
      <c r="I6" s="25" t="s">
        <v>686</v>
      </c>
      <c r="J6" s="43" t="s">
        <v>852</v>
      </c>
    </row>
    <row r="7" spans="1:12" x14ac:dyDescent="0.2">
      <c r="B7" s="5" t="s">
        <v>3</v>
      </c>
      <c r="C7" s="94" t="s">
        <v>897</v>
      </c>
      <c r="E7" s="6"/>
      <c r="F7" s="5"/>
      <c r="G7" s="5"/>
      <c r="I7" s="25" t="s">
        <v>1</v>
      </c>
      <c r="J7" s="2" t="s">
        <v>10</v>
      </c>
    </row>
    <row r="8" spans="1:12" x14ac:dyDescent="0.2">
      <c r="B8" s="64" t="s">
        <v>4</v>
      </c>
      <c r="C8" s="95" t="s">
        <v>683</v>
      </c>
      <c r="E8" s="62"/>
      <c r="F8" s="5"/>
      <c r="G8" s="5"/>
      <c r="I8" s="25" t="s">
        <v>6</v>
      </c>
      <c r="J8" s="14" t="s">
        <v>510</v>
      </c>
    </row>
    <row r="9" spans="1:12" x14ac:dyDescent="0.2">
      <c r="B9" s="5" t="s">
        <v>685</v>
      </c>
      <c r="C9" s="94" t="s">
        <v>684</v>
      </c>
      <c r="E9"/>
      <c r="F9" s="5"/>
      <c r="G9" s="5"/>
      <c r="I9" s="25" t="s">
        <v>8</v>
      </c>
      <c r="J9" s="2" t="s">
        <v>12</v>
      </c>
    </row>
    <row r="10" spans="1:12" x14ac:dyDescent="0.2">
      <c r="B10"/>
      <c r="C10"/>
      <c r="D10"/>
      <c r="E10"/>
      <c r="F10"/>
      <c r="G10"/>
      <c r="H10"/>
    </row>
    <row r="11" spans="1:12" ht="15.75" x14ac:dyDescent="0.25">
      <c r="C11" s="5"/>
      <c r="D11" s="49" t="s">
        <v>322</v>
      </c>
      <c r="E11" s="20"/>
      <c r="F11" s="19"/>
      <c r="G11" s="19"/>
      <c r="H11" s="38"/>
      <c r="I11" s="76" t="s">
        <v>323</v>
      </c>
      <c r="J11" s="22"/>
      <c r="K11" s="22"/>
      <c r="L11" s="22"/>
    </row>
    <row r="12" spans="1:12" ht="42.75" x14ac:dyDescent="0.2">
      <c r="A12" s="42" t="s">
        <v>334</v>
      </c>
      <c r="B12" s="42" t="s">
        <v>854</v>
      </c>
      <c r="C12" s="42" t="s">
        <v>335</v>
      </c>
      <c r="D12" s="42" t="s">
        <v>321</v>
      </c>
      <c r="E12" s="42" t="s">
        <v>341</v>
      </c>
      <c r="F12" s="32" t="s">
        <v>342</v>
      </c>
      <c r="G12" s="113" t="s">
        <v>875</v>
      </c>
      <c r="H12" s="41"/>
      <c r="I12" s="42" t="s">
        <v>321</v>
      </c>
      <c r="J12" s="42" t="s">
        <v>341</v>
      </c>
      <c r="K12" s="32" t="s">
        <v>342</v>
      </c>
      <c r="L12" s="113" t="s">
        <v>875</v>
      </c>
    </row>
    <row r="13" spans="1:12" x14ac:dyDescent="0.25">
      <c r="A13" s="3">
        <v>0</v>
      </c>
      <c r="B13" s="11" t="s">
        <v>509</v>
      </c>
      <c r="C13" s="11" t="s">
        <v>509</v>
      </c>
      <c r="D13" s="7" t="s">
        <v>165</v>
      </c>
      <c r="E13" s="11" t="s">
        <v>511</v>
      </c>
      <c r="F13" s="70">
        <v>2.6761638710959201</v>
      </c>
      <c r="G13" s="120"/>
      <c r="H13" s="59"/>
      <c r="I13" s="7" t="s">
        <v>246</v>
      </c>
      <c r="J13" s="11" t="s">
        <v>593</v>
      </c>
      <c r="K13" s="70">
        <v>1.08395589811746</v>
      </c>
      <c r="L13" s="120"/>
    </row>
    <row r="14" spans="1:12" x14ac:dyDescent="0.25">
      <c r="A14" s="3">
        <v>0</v>
      </c>
      <c r="B14" s="11" t="s">
        <v>509</v>
      </c>
      <c r="C14" s="11" t="s">
        <v>509</v>
      </c>
      <c r="D14" s="7" t="s">
        <v>166</v>
      </c>
      <c r="E14" s="11" t="s">
        <v>512</v>
      </c>
      <c r="F14" s="65" t="s">
        <v>513</v>
      </c>
      <c r="G14" s="117" t="s">
        <v>876</v>
      </c>
      <c r="H14" s="59"/>
      <c r="I14" s="7" t="s">
        <v>247</v>
      </c>
      <c r="J14" s="11" t="s">
        <v>594</v>
      </c>
      <c r="K14" s="72">
        <v>0.56698974241477695</v>
      </c>
      <c r="L14" s="120"/>
    </row>
    <row r="15" spans="1:12" x14ac:dyDescent="0.25">
      <c r="A15" s="69">
        <v>0</v>
      </c>
      <c r="B15" s="10" t="s">
        <v>509</v>
      </c>
      <c r="C15" s="10" t="s">
        <v>509</v>
      </c>
      <c r="D15" s="13" t="s">
        <v>167</v>
      </c>
      <c r="E15" s="10" t="s">
        <v>514</v>
      </c>
      <c r="F15" s="71">
        <v>2.45477711654949</v>
      </c>
      <c r="G15" s="121"/>
      <c r="H15" s="59"/>
      <c r="I15" s="13" t="s">
        <v>248</v>
      </c>
      <c r="J15" s="10" t="s">
        <v>595</v>
      </c>
      <c r="K15" s="73">
        <v>0.88295168319948802</v>
      </c>
      <c r="L15" s="121"/>
    </row>
    <row r="16" spans="1:12" x14ac:dyDescent="0.25">
      <c r="A16" s="11">
        <v>50</v>
      </c>
      <c r="B16" s="11" t="s">
        <v>13</v>
      </c>
      <c r="C16" s="11" t="s">
        <v>13</v>
      </c>
      <c r="D16" s="7" t="s">
        <v>168</v>
      </c>
      <c r="E16" s="11" t="s">
        <v>515</v>
      </c>
      <c r="F16" s="70">
        <v>4.0268107614742803</v>
      </c>
      <c r="G16" s="117"/>
      <c r="H16" s="39"/>
      <c r="I16" s="7" t="s">
        <v>249</v>
      </c>
      <c r="J16" s="11" t="s">
        <v>596</v>
      </c>
      <c r="K16" s="65">
        <v>5.11575011299644</v>
      </c>
      <c r="L16" s="117"/>
    </row>
    <row r="17" spans="1:12" x14ac:dyDescent="0.25">
      <c r="A17" s="11">
        <v>50</v>
      </c>
      <c r="B17" s="11" t="s">
        <v>13</v>
      </c>
      <c r="C17" s="11" t="s">
        <v>13</v>
      </c>
      <c r="D17" s="7" t="s">
        <v>169</v>
      </c>
      <c r="E17" s="11" t="s">
        <v>516</v>
      </c>
      <c r="F17" s="65">
        <v>6.9390558593040899</v>
      </c>
      <c r="G17" s="117"/>
      <c r="H17" s="39"/>
      <c r="I17" s="7" t="s">
        <v>250</v>
      </c>
      <c r="J17" s="11" t="s">
        <v>597</v>
      </c>
      <c r="K17" s="66">
        <v>19.5635351326608</v>
      </c>
      <c r="L17" s="117" t="s">
        <v>876</v>
      </c>
    </row>
    <row r="18" spans="1:12" x14ac:dyDescent="0.25">
      <c r="A18" s="11">
        <v>50</v>
      </c>
      <c r="B18" s="11" t="s">
        <v>13</v>
      </c>
      <c r="C18" s="11" t="s">
        <v>13</v>
      </c>
      <c r="D18" s="7" t="s">
        <v>170</v>
      </c>
      <c r="E18" s="11" t="s">
        <v>517</v>
      </c>
      <c r="F18" s="65">
        <v>7.3529559610899602</v>
      </c>
      <c r="G18" s="117"/>
      <c r="H18" s="39"/>
      <c r="I18" s="7" t="s">
        <v>251</v>
      </c>
      <c r="J18" s="11" t="s">
        <v>598</v>
      </c>
      <c r="K18" s="65">
        <v>8.6701766492640893</v>
      </c>
      <c r="L18" s="117"/>
    </row>
    <row r="19" spans="1:12" x14ac:dyDescent="0.25">
      <c r="A19" s="11">
        <v>50</v>
      </c>
      <c r="B19" s="11" t="s">
        <v>855</v>
      </c>
      <c r="C19" s="17">
        <f>5/60</f>
        <v>8.3333333333333329E-2</v>
      </c>
      <c r="D19" s="7" t="s">
        <v>171</v>
      </c>
      <c r="E19" s="11" t="s">
        <v>518</v>
      </c>
      <c r="F19" s="74">
        <v>1010</v>
      </c>
      <c r="G19" s="117"/>
      <c r="H19" s="39"/>
      <c r="I19" s="7" t="s">
        <v>252</v>
      </c>
      <c r="J19" s="11" t="s">
        <v>599</v>
      </c>
      <c r="K19" s="74">
        <v>580.88243558233296</v>
      </c>
      <c r="L19" s="117"/>
    </row>
    <row r="20" spans="1:12" x14ac:dyDescent="0.25">
      <c r="A20" s="11">
        <v>50</v>
      </c>
      <c r="B20" s="11" t="s">
        <v>855</v>
      </c>
      <c r="C20" s="17">
        <f>5/60</f>
        <v>8.3333333333333329E-2</v>
      </c>
      <c r="D20" s="7" t="s">
        <v>172</v>
      </c>
      <c r="E20" s="11" t="s">
        <v>519</v>
      </c>
      <c r="F20" s="74">
        <v>874.04713196143496</v>
      </c>
      <c r="G20" s="117"/>
      <c r="H20" s="39"/>
      <c r="I20" s="7" t="s">
        <v>253</v>
      </c>
      <c r="J20" s="11" t="s">
        <v>600</v>
      </c>
      <c r="K20" s="74">
        <v>929.97494086974905</v>
      </c>
      <c r="L20" s="117"/>
    </row>
    <row r="21" spans="1:12" x14ac:dyDescent="0.25">
      <c r="A21" s="11">
        <v>50</v>
      </c>
      <c r="B21" s="11" t="s">
        <v>855</v>
      </c>
      <c r="C21" s="17">
        <f>5/60</f>
        <v>8.3333333333333329E-2</v>
      </c>
      <c r="D21" s="7" t="s">
        <v>173</v>
      </c>
      <c r="E21" s="11" t="s">
        <v>520</v>
      </c>
      <c r="F21" s="74">
        <v>1059.7817669595299</v>
      </c>
      <c r="G21" s="117"/>
      <c r="H21" s="39"/>
      <c r="I21" s="7" t="s">
        <v>254</v>
      </c>
      <c r="J21" s="11" t="s">
        <v>601</v>
      </c>
      <c r="K21" s="74">
        <v>891.532763564844</v>
      </c>
      <c r="L21" s="117"/>
    </row>
    <row r="22" spans="1:12" x14ac:dyDescent="0.25">
      <c r="A22" s="11">
        <v>50</v>
      </c>
      <c r="B22" s="11" t="s">
        <v>856</v>
      </c>
      <c r="C22" s="16">
        <f>10/60</f>
        <v>0.16666666666666666</v>
      </c>
      <c r="D22" s="7" t="s">
        <v>174</v>
      </c>
      <c r="E22" s="11" t="s">
        <v>521</v>
      </c>
      <c r="F22" s="74">
        <v>982.24443671079405</v>
      </c>
      <c r="G22" s="117"/>
      <c r="H22" s="39"/>
      <c r="I22" s="7" t="s">
        <v>255</v>
      </c>
      <c r="J22" s="11" t="s">
        <v>602</v>
      </c>
      <c r="K22" s="74">
        <v>735.49079774689505</v>
      </c>
      <c r="L22" s="117"/>
    </row>
    <row r="23" spans="1:12" x14ac:dyDescent="0.25">
      <c r="A23" s="11">
        <v>50</v>
      </c>
      <c r="B23" s="11" t="s">
        <v>856</v>
      </c>
      <c r="C23" s="16">
        <f>10/60</f>
        <v>0.16666666666666666</v>
      </c>
      <c r="D23" s="7" t="s">
        <v>175</v>
      </c>
      <c r="E23" s="11" t="s">
        <v>522</v>
      </c>
      <c r="F23" s="74">
        <v>1030</v>
      </c>
      <c r="G23" s="117"/>
      <c r="H23" s="39"/>
      <c r="I23" s="7" t="s">
        <v>256</v>
      </c>
      <c r="J23" s="11" t="s">
        <v>603</v>
      </c>
      <c r="K23" s="74">
        <v>746.51161379534801</v>
      </c>
      <c r="L23" s="117"/>
    </row>
    <row r="24" spans="1:12" x14ac:dyDescent="0.25">
      <c r="A24" s="11">
        <v>50</v>
      </c>
      <c r="B24" s="11" t="s">
        <v>856</v>
      </c>
      <c r="C24" s="16">
        <f>10/60</f>
        <v>0.16666666666666666</v>
      </c>
      <c r="D24" s="7" t="s">
        <v>176</v>
      </c>
      <c r="E24" s="11" t="s">
        <v>523</v>
      </c>
      <c r="F24" s="74">
        <v>793.70597328563804</v>
      </c>
      <c r="G24" s="117"/>
      <c r="H24" s="39"/>
      <c r="I24" s="7" t="s">
        <v>257</v>
      </c>
      <c r="J24" s="11" t="s">
        <v>604</v>
      </c>
      <c r="K24" s="74">
        <v>861.74522655936096</v>
      </c>
      <c r="L24" s="117"/>
    </row>
    <row r="25" spans="1:12" x14ac:dyDescent="0.25">
      <c r="A25" s="11">
        <v>50</v>
      </c>
      <c r="B25" s="11" t="s">
        <v>857</v>
      </c>
      <c r="C25" s="11">
        <v>0.25</v>
      </c>
      <c r="D25" s="7" t="s">
        <v>177</v>
      </c>
      <c r="E25" s="11" t="s">
        <v>524</v>
      </c>
      <c r="F25" s="74">
        <v>714.31231224978603</v>
      </c>
      <c r="G25" s="117"/>
      <c r="H25" s="39"/>
      <c r="I25" s="7" t="s">
        <v>258</v>
      </c>
      <c r="J25" s="11" t="s">
        <v>605</v>
      </c>
      <c r="K25" s="74">
        <v>571.48614476125397</v>
      </c>
      <c r="L25" s="117"/>
    </row>
    <row r="26" spans="1:12" x14ac:dyDescent="0.25">
      <c r="A26" s="11">
        <v>50</v>
      </c>
      <c r="B26" s="11" t="s">
        <v>857</v>
      </c>
      <c r="C26" s="11">
        <v>0.25</v>
      </c>
      <c r="D26" s="7" t="s">
        <v>178</v>
      </c>
      <c r="E26" s="11" t="s">
        <v>525</v>
      </c>
      <c r="F26" s="74">
        <v>575.07273593359901</v>
      </c>
      <c r="G26" s="117"/>
      <c r="H26" s="39"/>
      <c r="I26" s="7" t="s">
        <v>259</v>
      </c>
      <c r="J26" s="11" t="s">
        <v>606</v>
      </c>
      <c r="K26" s="74">
        <v>704.72744540965505</v>
      </c>
      <c r="L26" s="117"/>
    </row>
    <row r="27" spans="1:12" x14ac:dyDescent="0.25">
      <c r="A27" s="11">
        <v>50</v>
      </c>
      <c r="B27" s="11" t="s">
        <v>857</v>
      </c>
      <c r="C27" s="11">
        <v>0.25</v>
      </c>
      <c r="D27" s="7" t="s">
        <v>179</v>
      </c>
      <c r="E27" s="11" t="s">
        <v>526</v>
      </c>
      <c r="F27" s="74">
        <v>757.98271751230595</v>
      </c>
      <c r="G27" s="117"/>
      <c r="H27" s="39"/>
      <c r="I27" s="7" t="s">
        <v>260</v>
      </c>
      <c r="J27" s="11" t="s">
        <v>607</v>
      </c>
      <c r="K27" s="74">
        <v>671.29936997242396</v>
      </c>
      <c r="L27" s="117"/>
    </row>
    <row r="28" spans="1:12" x14ac:dyDescent="0.25">
      <c r="A28" s="11">
        <v>50</v>
      </c>
      <c r="B28" s="11" t="s">
        <v>858</v>
      </c>
      <c r="C28" s="18">
        <f>20/60</f>
        <v>0.33333333333333331</v>
      </c>
      <c r="D28" s="7" t="s">
        <v>180</v>
      </c>
      <c r="E28" s="11" t="s">
        <v>527</v>
      </c>
      <c r="F28" s="74">
        <v>528.73473974522597</v>
      </c>
      <c r="G28" s="117"/>
      <c r="H28" s="39"/>
      <c r="I28" s="7" t="s">
        <v>261</v>
      </c>
      <c r="J28" s="11" t="s">
        <v>608</v>
      </c>
      <c r="K28" s="74">
        <v>702.68401529412699</v>
      </c>
      <c r="L28" s="117"/>
    </row>
    <row r="29" spans="1:12" x14ac:dyDescent="0.25">
      <c r="A29" s="11">
        <v>50</v>
      </c>
      <c r="B29" s="11" t="s">
        <v>858</v>
      </c>
      <c r="C29" s="18">
        <f>20/60</f>
        <v>0.33333333333333331</v>
      </c>
      <c r="D29" s="7" t="s">
        <v>181</v>
      </c>
      <c r="E29" s="11" t="s">
        <v>528</v>
      </c>
      <c r="F29" s="74">
        <v>614.67273257727402</v>
      </c>
      <c r="G29" s="117"/>
      <c r="H29" s="39"/>
      <c r="I29" s="7" t="s">
        <v>262</v>
      </c>
      <c r="J29" s="11" t="s">
        <v>609</v>
      </c>
      <c r="K29" s="74">
        <v>486.30657080739701</v>
      </c>
      <c r="L29" s="117"/>
    </row>
    <row r="30" spans="1:12" x14ac:dyDescent="0.25">
      <c r="A30" s="11">
        <v>50</v>
      </c>
      <c r="B30" s="11" t="s">
        <v>858</v>
      </c>
      <c r="C30" s="18">
        <f>20/60</f>
        <v>0.33333333333333331</v>
      </c>
      <c r="D30" s="7" t="s">
        <v>182</v>
      </c>
      <c r="E30" s="11" t="s">
        <v>529</v>
      </c>
      <c r="F30" s="74">
        <v>738.839657822238</v>
      </c>
      <c r="G30" s="117"/>
      <c r="H30" s="39"/>
      <c r="I30" s="7" t="s">
        <v>263</v>
      </c>
      <c r="J30" s="11" t="s">
        <v>610</v>
      </c>
      <c r="K30" s="74">
        <v>624.19249064959104</v>
      </c>
      <c r="L30" s="117"/>
    </row>
    <row r="31" spans="1:12" x14ac:dyDescent="0.25">
      <c r="A31" s="11">
        <v>50</v>
      </c>
      <c r="B31" s="11" t="s">
        <v>859</v>
      </c>
      <c r="C31" s="11">
        <v>0.5</v>
      </c>
      <c r="D31" s="7" t="s">
        <v>183</v>
      </c>
      <c r="E31" s="11" t="s">
        <v>530</v>
      </c>
      <c r="F31" s="74">
        <v>648.848762042099</v>
      </c>
      <c r="G31" s="117"/>
      <c r="H31" s="39"/>
      <c r="I31" s="7" t="s">
        <v>264</v>
      </c>
      <c r="J31" s="11" t="s">
        <v>611</v>
      </c>
      <c r="K31" s="74">
        <v>538.46707098976594</v>
      </c>
      <c r="L31" s="117"/>
    </row>
    <row r="32" spans="1:12" x14ac:dyDescent="0.25">
      <c r="A32" s="11">
        <v>50</v>
      </c>
      <c r="B32" s="11" t="s">
        <v>859</v>
      </c>
      <c r="C32" s="11">
        <v>0.5</v>
      </c>
      <c r="D32" s="7" t="s">
        <v>184</v>
      </c>
      <c r="E32" s="11" t="s">
        <v>531</v>
      </c>
      <c r="F32" s="74">
        <v>713.36361810266897</v>
      </c>
      <c r="G32" s="117"/>
      <c r="H32" s="39"/>
      <c r="I32" s="7" t="s">
        <v>265</v>
      </c>
      <c r="J32" s="11" t="s">
        <v>612</v>
      </c>
      <c r="K32" s="74">
        <v>582.89783128566103</v>
      </c>
      <c r="L32" s="117"/>
    </row>
    <row r="33" spans="1:12" x14ac:dyDescent="0.25">
      <c r="A33" s="11">
        <v>50</v>
      </c>
      <c r="B33" s="11" t="s">
        <v>859</v>
      </c>
      <c r="C33" s="11">
        <v>0.5</v>
      </c>
      <c r="D33" s="7" t="s">
        <v>185</v>
      </c>
      <c r="E33" s="11" t="s">
        <v>532</v>
      </c>
      <c r="F33" s="74">
        <v>574.99497177097203</v>
      </c>
      <c r="G33" s="117"/>
      <c r="H33" s="39"/>
      <c r="I33" s="7" t="s">
        <v>266</v>
      </c>
      <c r="J33" s="11" t="s">
        <v>613</v>
      </c>
      <c r="K33" s="74">
        <v>460.43075371768998</v>
      </c>
      <c r="L33" s="117"/>
    </row>
    <row r="34" spans="1:12" x14ac:dyDescent="0.25">
      <c r="A34" s="11">
        <v>50</v>
      </c>
      <c r="B34" s="11" t="s">
        <v>860</v>
      </c>
      <c r="C34" s="11">
        <v>1</v>
      </c>
      <c r="D34" s="7" t="s">
        <v>186</v>
      </c>
      <c r="E34" s="11" t="s">
        <v>533</v>
      </c>
      <c r="F34" s="74">
        <v>479.526698713619</v>
      </c>
      <c r="G34" s="117"/>
      <c r="H34" s="39"/>
      <c r="I34" s="7" t="s">
        <v>267</v>
      </c>
      <c r="J34" s="11" t="s">
        <v>614</v>
      </c>
      <c r="K34" s="74">
        <v>419.78119432074601</v>
      </c>
      <c r="L34" s="117"/>
    </row>
    <row r="35" spans="1:12" x14ac:dyDescent="0.25">
      <c r="A35" s="11">
        <v>50</v>
      </c>
      <c r="B35" s="11" t="s">
        <v>860</v>
      </c>
      <c r="C35" s="11">
        <v>1</v>
      </c>
      <c r="D35" s="7" t="s">
        <v>187</v>
      </c>
      <c r="E35" s="11" t="s">
        <v>534</v>
      </c>
      <c r="F35" s="74">
        <v>521.969711450982</v>
      </c>
      <c r="G35" s="117"/>
      <c r="H35" s="39"/>
      <c r="I35" s="7" t="s">
        <v>268</v>
      </c>
      <c r="J35" s="11" t="s">
        <v>615</v>
      </c>
      <c r="K35" s="74">
        <v>466.63998569197503</v>
      </c>
      <c r="L35" s="117"/>
    </row>
    <row r="36" spans="1:12" x14ac:dyDescent="0.25">
      <c r="A36" s="11">
        <v>50</v>
      </c>
      <c r="B36" s="11" t="s">
        <v>860</v>
      </c>
      <c r="C36" s="11">
        <v>1</v>
      </c>
      <c r="D36" s="7" t="s">
        <v>188</v>
      </c>
      <c r="E36" s="11" t="s">
        <v>535</v>
      </c>
      <c r="F36" s="74">
        <v>384.854232282537</v>
      </c>
      <c r="G36" s="117"/>
      <c r="H36" s="39"/>
      <c r="I36" s="7" t="s">
        <v>269</v>
      </c>
      <c r="J36" s="11" t="s">
        <v>616</v>
      </c>
      <c r="K36" s="74">
        <v>440.752317977676</v>
      </c>
      <c r="L36" s="117"/>
    </row>
    <row r="37" spans="1:12" x14ac:dyDescent="0.25">
      <c r="A37" s="11">
        <v>50</v>
      </c>
      <c r="B37" s="11" t="s">
        <v>861</v>
      </c>
      <c r="C37" s="11">
        <v>2</v>
      </c>
      <c r="D37" s="7" t="s">
        <v>189</v>
      </c>
      <c r="E37" s="11" t="s">
        <v>536</v>
      </c>
      <c r="F37" s="74">
        <v>641.50852047456999</v>
      </c>
      <c r="G37" s="117"/>
      <c r="H37" s="39"/>
      <c r="I37" s="7" t="s">
        <v>270</v>
      </c>
      <c r="J37" s="11" t="s">
        <v>617</v>
      </c>
      <c r="K37" s="74">
        <v>461.96165615126301</v>
      </c>
      <c r="L37" s="117"/>
    </row>
    <row r="38" spans="1:12" x14ac:dyDescent="0.25">
      <c r="A38" s="11">
        <v>50</v>
      </c>
      <c r="B38" s="11" t="s">
        <v>861</v>
      </c>
      <c r="C38" s="11">
        <v>2</v>
      </c>
      <c r="D38" s="7" t="s">
        <v>190</v>
      </c>
      <c r="E38" s="11" t="s">
        <v>537</v>
      </c>
      <c r="F38" s="74">
        <v>667.91040896188497</v>
      </c>
      <c r="G38" s="117"/>
      <c r="H38" s="39"/>
      <c r="I38" s="7" t="s">
        <v>271</v>
      </c>
      <c r="J38" s="11" t="s">
        <v>618</v>
      </c>
      <c r="K38" s="74">
        <v>666.699123065305</v>
      </c>
      <c r="L38" s="117"/>
    </row>
    <row r="39" spans="1:12" x14ac:dyDescent="0.25">
      <c r="A39" s="11">
        <v>50</v>
      </c>
      <c r="B39" s="11" t="s">
        <v>861</v>
      </c>
      <c r="C39" s="11">
        <v>2</v>
      </c>
      <c r="D39" s="7" t="s">
        <v>191</v>
      </c>
      <c r="E39" s="11" t="s">
        <v>538</v>
      </c>
      <c r="F39" s="74">
        <v>583.44870114729702</v>
      </c>
      <c r="G39" s="117"/>
      <c r="H39" s="39"/>
      <c r="I39" s="7" t="s">
        <v>272</v>
      </c>
      <c r="J39" s="11" t="s">
        <v>619</v>
      </c>
      <c r="K39" s="74">
        <v>655.34349387280497</v>
      </c>
      <c r="L39" s="117"/>
    </row>
    <row r="40" spans="1:12" x14ac:dyDescent="0.25">
      <c r="A40" s="11">
        <v>50</v>
      </c>
      <c r="B40" s="11" t="s">
        <v>862</v>
      </c>
      <c r="C40" s="11">
        <v>4</v>
      </c>
      <c r="D40" s="7" t="s">
        <v>192</v>
      </c>
      <c r="E40" s="11" t="s">
        <v>539</v>
      </c>
      <c r="F40" s="74">
        <v>104.223127678048</v>
      </c>
      <c r="G40" s="117"/>
      <c r="H40" s="39"/>
      <c r="I40" s="7" t="s">
        <v>273</v>
      </c>
      <c r="J40" s="11" t="s">
        <v>620</v>
      </c>
      <c r="K40" s="66">
        <v>76.325297013250307</v>
      </c>
      <c r="L40" s="117"/>
    </row>
    <row r="41" spans="1:12" x14ac:dyDescent="0.25">
      <c r="A41" s="11">
        <v>50</v>
      </c>
      <c r="B41" s="11" t="s">
        <v>862</v>
      </c>
      <c r="C41" s="11">
        <v>4</v>
      </c>
      <c r="D41" s="7" t="s">
        <v>193</v>
      </c>
      <c r="E41" s="11" t="s">
        <v>540</v>
      </c>
      <c r="F41" s="74">
        <v>101.485678810186</v>
      </c>
      <c r="G41" s="117"/>
      <c r="H41" s="39"/>
      <c r="I41" s="7" t="s">
        <v>274</v>
      </c>
      <c r="J41" s="11" t="s">
        <v>621</v>
      </c>
      <c r="K41" s="66">
        <v>81.595995519594098</v>
      </c>
      <c r="L41" s="117"/>
    </row>
    <row r="42" spans="1:12" x14ac:dyDescent="0.25">
      <c r="A42" s="11">
        <v>50</v>
      </c>
      <c r="B42" s="11" t="s">
        <v>862</v>
      </c>
      <c r="C42" s="11">
        <v>4</v>
      </c>
      <c r="D42" s="7" t="s">
        <v>194</v>
      </c>
      <c r="E42" s="11" t="s">
        <v>541</v>
      </c>
      <c r="F42" s="66">
        <v>81.380693085224195</v>
      </c>
      <c r="G42" s="117"/>
      <c r="H42" s="39"/>
      <c r="I42" s="7" t="s">
        <v>275</v>
      </c>
      <c r="J42" s="11" t="s">
        <v>622</v>
      </c>
      <c r="K42" s="66">
        <v>98.684344047081694</v>
      </c>
      <c r="L42" s="117"/>
    </row>
    <row r="43" spans="1:12" x14ac:dyDescent="0.25">
      <c r="A43" s="11">
        <v>50</v>
      </c>
      <c r="B43" s="11" t="s">
        <v>863</v>
      </c>
      <c r="C43" s="11">
        <v>8</v>
      </c>
      <c r="D43" s="7" t="s">
        <v>195</v>
      </c>
      <c r="E43" s="11" t="s">
        <v>542</v>
      </c>
      <c r="F43" s="66">
        <v>25.136087396995102</v>
      </c>
      <c r="G43" s="117"/>
      <c r="H43" s="39"/>
      <c r="I43" s="7" t="s">
        <v>276</v>
      </c>
      <c r="J43" s="11" t="s">
        <v>623</v>
      </c>
      <c r="K43" s="66">
        <v>36.184988207863199</v>
      </c>
      <c r="L43" s="117"/>
    </row>
    <row r="44" spans="1:12" x14ac:dyDescent="0.25">
      <c r="A44" s="11">
        <v>50</v>
      </c>
      <c r="B44" s="11" t="s">
        <v>863</v>
      </c>
      <c r="C44" s="11">
        <v>8</v>
      </c>
      <c r="D44" s="7" t="s">
        <v>196</v>
      </c>
      <c r="E44" s="11" t="s">
        <v>543</v>
      </c>
      <c r="F44" s="66">
        <v>36.697527476744497</v>
      </c>
      <c r="G44" s="117"/>
      <c r="H44" s="39"/>
      <c r="I44" s="7" t="s">
        <v>277</v>
      </c>
      <c r="J44" s="11" t="s">
        <v>624</v>
      </c>
      <c r="K44" s="66">
        <v>38.821007971753701</v>
      </c>
      <c r="L44" s="117"/>
    </row>
    <row r="45" spans="1:12" x14ac:dyDescent="0.25">
      <c r="A45" s="11">
        <v>50</v>
      </c>
      <c r="B45" s="11" t="s">
        <v>863</v>
      </c>
      <c r="C45" s="11">
        <v>8</v>
      </c>
      <c r="D45" s="7" t="s">
        <v>197</v>
      </c>
      <c r="E45" s="11" t="s">
        <v>544</v>
      </c>
      <c r="F45" s="66">
        <v>66.244913459203204</v>
      </c>
      <c r="G45" s="117" t="s">
        <v>876</v>
      </c>
      <c r="H45" s="39"/>
      <c r="I45" s="7" t="s">
        <v>278</v>
      </c>
      <c r="J45" s="11" t="s">
        <v>625</v>
      </c>
      <c r="K45" s="66">
        <v>63.055320042638897</v>
      </c>
      <c r="L45" s="117"/>
    </row>
    <row r="46" spans="1:12" x14ac:dyDescent="0.25">
      <c r="A46" s="11">
        <v>50</v>
      </c>
      <c r="B46" s="11" t="s">
        <v>864</v>
      </c>
      <c r="C46" s="11">
        <v>12</v>
      </c>
      <c r="D46" s="7" t="s">
        <v>198</v>
      </c>
      <c r="E46" s="11" t="s">
        <v>545</v>
      </c>
      <c r="F46" s="66">
        <v>19.5733710431332</v>
      </c>
      <c r="G46" s="117"/>
      <c r="H46" s="39"/>
      <c r="I46" s="7" t="s">
        <v>279</v>
      </c>
      <c r="J46" s="11" t="s">
        <v>626</v>
      </c>
      <c r="K46" s="66">
        <v>20.347527064300799</v>
      </c>
      <c r="L46" s="117"/>
    </row>
    <row r="47" spans="1:12" x14ac:dyDescent="0.25">
      <c r="A47" s="11">
        <v>50</v>
      </c>
      <c r="B47" s="11" t="s">
        <v>864</v>
      </c>
      <c r="C47" s="11">
        <v>12</v>
      </c>
      <c r="D47" s="7" t="s">
        <v>199</v>
      </c>
      <c r="E47" s="11" t="s">
        <v>546</v>
      </c>
      <c r="F47" s="66">
        <v>12.3789429028319</v>
      </c>
      <c r="G47" s="117"/>
      <c r="H47" s="39"/>
      <c r="I47" s="7" t="s">
        <v>280</v>
      </c>
      <c r="J47" s="11" t="s">
        <v>627</v>
      </c>
      <c r="K47" s="66">
        <v>30.510645655367401</v>
      </c>
      <c r="L47" s="117"/>
    </row>
    <row r="48" spans="1:12" x14ac:dyDescent="0.25">
      <c r="A48" s="11">
        <v>50</v>
      </c>
      <c r="B48" s="11" t="s">
        <v>864</v>
      </c>
      <c r="C48" s="11">
        <v>12</v>
      </c>
      <c r="D48" s="7" t="s">
        <v>200</v>
      </c>
      <c r="E48" s="11" t="s">
        <v>547</v>
      </c>
      <c r="F48" s="65">
        <v>6.5866194788569699</v>
      </c>
      <c r="G48" s="117" t="s">
        <v>876</v>
      </c>
      <c r="H48" s="39"/>
      <c r="I48" s="7" t="s">
        <v>281</v>
      </c>
      <c r="J48" s="11" t="s">
        <v>628</v>
      </c>
      <c r="K48" s="66">
        <v>11.7285004725496</v>
      </c>
      <c r="L48" s="117" t="s">
        <v>876</v>
      </c>
    </row>
    <row r="49" spans="1:13" x14ac:dyDescent="0.25">
      <c r="A49" s="11">
        <v>50</v>
      </c>
      <c r="B49" s="11" t="s">
        <v>865</v>
      </c>
      <c r="C49" s="11">
        <v>24</v>
      </c>
      <c r="D49" s="7" t="s">
        <v>201</v>
      </c>
      <c r="E49" s="11" t="s">
        <v>548</v>
      </c>
      <c r="F49" s="70">
        <v>3.0879522422503101</v>
      </c>
      <c r="G49" s="120"/>
      <c r="H49" s="39"/>
      <c r="I49" s="7" t="s">
        <v>282</v>
      </c>
      <c r="J49" s="11" t="s">
        <v>629</v>
      </c>
      <c r="K49" s="66">
        <v>14.9586923176958</v>
      </c>
      <c r="L49" s="117" t="s">
        <v>876</v>
      </c>
    </row>
    <row r="50" spans="1:13" x14ac:dyDescent="0.25">
      <c r="A50" s="11">
        <v>50</v>
      </c>
      <c r="B50" s="11" t="s">
        <v>865</v>
      </c>
      <c r="C50" s="11">
        <v>24</v>
      </c>
      <c r="D50" s="7" t="s">
        <v>202</v>
      </c>
      <c r="E50" s="11" t="s">
        <v>549</v>
      </c>
      <c r="F50" s="65">
        <v>5.7757028490264402</v>
      </c>
      <c r="G50" s="117"/>
      <c r="H50" s="39"/>
      <c r="I50" s="7" t="s">
        <v>283</v>
      </c>
      <c r="J50" s="11" t="s">
        <v>630</v>
      </c>
      <c r="K50" s="65">
        <v>5.9104147721734197</v>
      </c>
      <c r="L50" s="117"/>
    </row>
    <row r="51" spans="1:13" x14ac:dyDescent="0.25">
      <c r="A51" s="11">
        <v>50</v>
      </c>
      <c r="B51" s="11" t="s">
        <v>865</v>
      </c>
      <c r="C51" s="11">
        <v>24</v>
      </c>
      <c r="D51" s="7" t="s">
        <v>203</v>
      </c>
      <c r="E51" s="11" t="s">
        <v>550</v>
      </c>
      <c r="F51" s="65">
        <v>6.0824325671806401</v>
      </c>
      <c r="G51" s="117"/>
      <c r="H51" s="39"/>
      <c r="I51" s="7" t="s">
        <v>284</v>
      </c>
      <c r="J51" s="11" t="s">
        <v>631</v>
      </c>
      <c r="K51" s="70">
        <v>4.7839373330138004</v>
      </c>
      <c r="L51" s="120"/>
    </row>
    <row r="52" spans="1:13" x14ac:dyDescent="0.25">
      <c r="A52" s="11">
        <v>50</v>
      </c>
      <c r="B52" s="11" t="s">
        <v>866</v>
      </c>
      <c r="C52" s="11">
        <v>48</v>
      </c>
      <c r="D52" s="7" t="s">
        <v>204</v>
      </c>
      <c r="E52" s="11" t="s">
        <v>551</v>
      </c>
      <c r="F52" s="70">
        <v>1.2961085086186399</v>
      </c>
      <c r="G52" s="120"/>
      <c r="H52" s="39"/>
      <c r="I52" s="7" t="s">
        <v>285</v>
      </c>
      <c r="J52" s="11" t="s">
        <v>632</v>
      </c>
      <c r="K52" s="70">
        <v>4.8765920260549001</v>
      </c>
      <c r="L52" s="120"/>
    </row>
    <row r="53" spans="1:13" x14ac:dyDescent="0.25">
      <c r="A53" s="11">
        <v>50</v>
      </c>
      <c r="B53" s="11" t="s">
        <v>866</v>
      </c>
      <c r="C53" s="11">
        <v>48</v>
      </c>
      <c r="D53" s="7" t="s">
        <v>205</v>
      </c>
      <c r="E53" s="11" t="s">
        <v>552</v>
      </c>
      <c r="F53" s="70">
        <v>2.9643208326128101</v>
      </c>
      <c r="G53" s="120"/>
      <c r="H53" s="39"/>
      <c r="I53" s="7" t="s">
        <v>286</v>
      </c>
      <c r="J53" s="11" t="s">
        <v>633</v>
      </c>
      <c r="K53" s="65">
        <v>5.5388569018024203</v>
      </c>
      <c r="L53" s="117"/>
    </row>
    <row r="54" spans="1:13" x14ac:dyDescent="0.25">
      <c r="A54" s="10">
        <v>50</v>
      </c>
      <c r="B54" s="10" t="s">
        <v>866</v>
      </c>
      <c r="C54" s="10">
        <v>48</v>
      </c>
      <c r="D54" s="77" t="s">
        <v>206</v>
      </c>
      <c r="E54" s="10" t="s">
        <v>553</v>
      </c>
      <c r="F54" s="71">
        <v>1.89147327993639</v>
      </c>
      <c r="G54" s="121"/>
      <c r="H54" s="40"/>
      <c r="I54" s="13" t="s">
        <v>287</v>
      </c>
      <c r="J54" s="10" t="s">
        <v>880</v>
      </c>
      <c r="K54" s="68" t="s">
        <v>513</v>
      </c>
      <c r="L54" s="118" t="s">
        <v>879</v>
      </c>
      <c r="M54" s="75"/>
    </row>
    <row r="55" spans="1:13" x14ac:dyDescent="0.25">
      <c r="A55" s="11">
        <v>100</v>
      </c>
      <c r="B55" s="12" t="s">
        <v>13</v>
      </c>
      <c r="C55" s="12" t="s">
        <v>13</v>
      </c>
      <c r="D55" s="7" t="s">
        <v>207</v>
      </c>
      <c r="E55" s="11" t="s">
        <v>554</v>
      </c>
      <c r="F55" s="66">
        <v>11.605023491641701</v>
      </c>
      <c r="G55" s="117"/>
      <c r="H55" s="39"/>
      <c r="I55" s="7" t="s">
        <v>288</v>
      </c>
      <c r="J55" s="11" t="s">
        <v>634</v>
      </c>
      <c r="K55" s="65">
        <v>5.7654277864641399</v>
      </c>
      <c r="L55" s="117"/>
    </row>
    <row r="56" spans="1:13" x14ac:dyDescent="0.25">
      <c r="A56" s="11">
        <v>100</v>
      </c>
      <c r="B56" s="12" t="s">
        <v>13</v>
      </c>
      <c r="C56" s="12" t="s">
        <v>13</v>
      </c>
      <c r="D56" s="7" t="s">
        <v>208</v>
      </c>
      <c r="E56" s="11" t="s">
        <v>555</v>
      </c>
      <c r="F56" s="66">
        <v>11.2026542375477</v>
      </c>
      <c r="G56" s="117"/>
      <c r="H56" s="39"/>
      <c r="I56" s="7" t="s">
        <v>289</v>
      </c>
      <c r="J56" s="11" t="s">
        <v>635</v>
      </c>
      <c r="K56" s="65">
        <v>8.7910943565209596</v>
      </c>
      <c r="L56" s="117"/>
    </row>
    <row r="57" spans="1:13" x14ac:dyDescent="0.25">
      <c r="A57" s="11">
        <v>100</v>
      </c>
      <c r="B57" s="12" t="s">
        <v>13</v>
      </c>
      <c r="C57" s="12" t="s">
        <v>13</v>
      </c>
      <c r="D57" s="7" t="s">
        <v>209</v>
      </c>
      <c r="E57" s="11" t="s">
        <v>556</v>
      </c>
      <c r="F57" s="65">
        <v>7.8336938907174396</v>
      </c>
      <c r="G57" s="117"/>
      <c r="H57" s="39"/>
      <c r="I57" s="7" t="s">
        <v>290</v>
      </c>
      <c r="J57" s="11" t="s">
        <v>636</v>
      </c>
      <c r="K57" s="66">
        <v>26.442514443467701</v>
      </c>
      <c r="L57" s="117" t="s">
        <v>876</v>
      </c>
    </row>
    <row r="58" spans="1:13" x14ac:dyDescent="0.25">
      <c r="A58" s="11">
        <v>100</v>
      </c>
      <c r="B58" s="11" t="s">
        <v>855</v>
      </c>
      <c r="C58" s="17">
        <f>5/60</f>
        <v>8.3333333333333329E-2</v>
      </c>
      <c r="D58" s="7" t="s">
        <v>210</v>
      </c>
      <c r="E58" s="11" t="s">
        <v>557</v>
      </c>
      <c r="F58" s="74">
        <v>2660</v>
      </c>
      <c r="G58" s="117"/>
      <c r="H58" s="39"/>
      <c r="I58" s="7" t="s">
        <v>291</v>
      </c>
      <c r="J58" s="11" t="s">
        <v>637</v>
      </c>
      <c r="K58" s="74">
        <v>2620</v>
      </c>
      <c r="L58" s="117"/>
    </row>
    <row r="59" spans="1:13" x14ac:dyDescent="0.25">
      <c r="A59" s="11">
        <v>100</v>
      </c>
      <c r="B59" s="11" t="s">
        <v>855</v>
      </c>
      <c r="C59" s="17">
        <f>5/60</f>
        <v>8.3333333333333329E-2</v>
      </c>
      <c r="D59" s="7" t="s">
        <v>211</v>
      </c>
      <c r="E59" s="11" t="s">
        <v>558</v>
      </c>
      <c r="F59" s="74">
        <v>2680</v>
      </c>
      <c r="G59" s="117"/>
      <c r="H59" s="39"/>
      <c r="I59" s="7" t="s">
        <v>292</v>
      </c>
      <c r="J59" s="11" t="s">
        <v>638</v>
      </c>
      <c r="K59" s="74">
        <v>2310</v>
      </c>
      <c r="L59" s="117"/>
    </row>
    <row r="60" spans="1:13" x14ac:dyDescent="0.25">
      <c r="A60" s="11">
        <v>100</v>
      </c>
      <c r="B60" s="11" t="s">
        <v>855</v>
      </c>
      <c r="C60" s="17">
        <f>5/60</f>
        <v>8.3333333333333329E-2</v>
      </c>
      <c r="D60" s="7" t="s">
        <v>212</v>
      </c>
      <c r="E60" s="11" t="s">
        <v>559</v>
      </c>
      <c r="F60" s="74">
        <v>2740</v>
      </c>
      <c r="G60" s="117"/>
      <c r="H60" s="39"/>
      <c r="I60" s="7" t="s">
        <v>293</v>
      </c>
      <c r="J60" s="11" t="s">
        <v>639</v>
      </c>
      <c r="K60" s="74">
        <v>3620</v>
      </c>
      <c r="L60" s="117"/>
    </row>
    <row r="61" spans="1:13" x14ac:dyDescent="0.25">
      <c r="A61" s="11">
        <v>100</v>
      </c>
      <c r="B61" s="11" t="s">
        <v>856</v>
      </c>
      <c r="C61" s="16">
        <f>10/60</f>
        <v>0.16666666666666666</v>
      </c>
      <c r="D61" s="7" t="s">
        <v>213</v>
      </c>
      <c r="E61" s="11" t="s">
        <v>560</v>
      </c>
      <c r="F61" s="74">
        <v>2490</v>
      </c>
      <c r="G61" s="117"/>
      <c r="H61" s="39"/>
      <c r="I61" s="7" t="s">
        <v>294</v>
      </c>
      <c r="J61" s="11" t="s">
        <v>640</v>
      </c>
      <c r="K61" s="74">
        <v>1910</v>
      </c>
      <c r="L61" s="117"/>
    </row>
    <row r="62" spans="1:13" x14ac:dyDescent="0.25">
      <c r="A62" s="11">
        <v>100</v>
      </c>
      <c r="B62" s="11" t="s">
        <v>856</v>
      </c>
      <c r="C62" s="16">
        <f>10/60</f>
        <v>0.16666666666666666</v>
      </c>
      <c r="D62" s="7" t="s">
        <v>214</v>
      </c>
      <c r="E62" s="11" t="s">
        <v>561</v>
      </c>
      <c r="F62" s="74">
        <v>2250</v>
      </c>
      <c r="G62" s="117"/>
      <c r="H62" s="39"/>
      <c r="I62" s="7" t="s">
        <v>295</v>
      </c>
      <c r="J62" s="11" t="s">
        <v>641</v>
      </c>
      <c r="K62" s="74">
        <v>2510</v>
      </c>
      <c r="L62" s="117"/>
    </row>
    <row r="63" spans="1:13" x14ac:dyDescent="0.25">
      <c r="A63" s="11">
        <v>100</v>
      </c>
      <c r="B63" s="11" t="s">
        <v>856</v>
      </c>
      <c r="C63" s="16">
        <f>10/60</f>
        <v>0.16666666666666666</v>
      </c>
      <c r="D63" s="7" t="s">
        <v>215</v>
      </c>
      <c r="E63" s="11" t="s">
        <v>562</v>
      </c>
      <c r="F63" s="74">
        <v>3090</v>
      </c>
      <c r="G63" s="117"/>
      <c r="H63" s="39"/>
      <c r="I63" s="7" t="s">
        <v>296</v>
      </c>
      <c r="J63" s="11" t="s">
        <v>642</v>
      </c>
      <c r="K63" s="74">
        <v>2640</v>
      </c>
      <c r="L63" s="117"/>
    </row>
    <row r="64" spans="1:13" x14ac:dyDescent="0.25">
      <c r="A64" s="11">
        <v>100</v>
      </c>
      <c r="B64" s="11" t="s">
        <v>857</v>
      </c>
      <c r="C64" s="11">
        <v>0.25</v>
      </c>
      <c r="D64" s="7" t="s">
        <v>216</v>
      </c>
      <c r="E64" s="11" t="s">
        <v>563</v>
      </c>
      <c r="F64" s="74">
        <v>2490</v>
      </c>
      <c r="G64" s="117"/>
      <c r="H64" s="39"/>
      <c r="I64" s="7" t="s">
        <v>297</v>
      </c>
      <c r="J64" s="11" t="s">
        <v>643</v>
      </c>
      <c r="K64" s="74">
        <v>2139.7599149981002</v>
      </c>
      <c r="L64" s="117"/>
    </row>
    <row r="65" spans="1:12" x14ac:dyDescent="0.25">
      <c r="A65" s="11">
        <v>100</v>
      </c>
      <c r="B65" s="11" t="s">
        <v>857</v>
      </c>
      <c r="C65" s="11">
        <v>0.25</v>
      </c>
      <c r="D65" s="7" t="s">
        <v>217</v>
      </c>
      <c r="E65" s="11" t="s">
        <v>564</v>
      </c>
      <c r="F65" s="74">
        <v>2820</v>
      </c>
      <c r="G65" s="117"/>
      <c r="H65" s="39"/>
      <c r="I65" s="7" t="s">
        <v>298</v>
      </c>
      <c r="J65" s="11" t="s">
        <v>644</v>
      </c>
      <c r="K65" s="74">
        <v>2340</v>
      </c>
      <c r="L65" s="117"/>
    </row>
    <row r="66" spans="1:12" x14ac:dyDescent="0.25">
      <c r="A66" s="11">
        <v>100</v>
      </c>
      <c r="B66" s="11" t="s">
        <v>857</v>
      </c>
      <c r="C66" s="11">
        <v>0.25</v>
      </c>
      <c r="D66" s="7" t="s">
        <v>218</v>
      </c>
      <c r="E66" s="11" t="s">
        <v>565</v>
      </c>
      <c r="F66" s="74">
        <v>2850</v>
      </c>
      <c r="G66" s="117"/>
      <c r="H66" s="39"/>
      <c r="I66" s="7" t="s">
        <v>299</v>
      </c>
      <c r="J66" s="11" t="s">
        <v>645</v>
      </c>
      <c r="K66" s="74">
        <v>2380</v>
      </c>
      <c r="L66" s="117"/>
    </row>
    <row r="67" spans="1:12" x14ac:dyDescent="0.25">
      <c r="A67" s="11">
        <v>100</v>
      </c>
      <c r="B67" s="11" t="s">
        <v>858</v>
      </c>
      <c r="C67" s="18">
        <f>20/60</f>
        <v>0.33333333333333331</v>
      </c>
      <c r="D67" s="7" t="s">
        <v>219</v>
      </c>
      <c r="E67" s="11" t="s">
        <v>566</v>
      </c>
      <c r="F67" s="74">
        <v>2150</v>
      </c>
      <c r="G67" s="117"/>
      <c r="H67" s="39"/>
      <c r="I67" s="7" t="s">
        <v>300</v>
      </c>
      <c r="J67" s="11" t="s">
        <v>646</v>
      </c>
      <c r="K67" s="74">
        <v>1900</v>
      </c>
      <c r="L67" s="117"/>
    </row>
    <row r="68" spans="1:12" x14ac:dyDescent="0.25">
      <c r="A68" s="11">
        <v>100</v>
      </c>
      <c r="B68" s="11" t="s">
        <v>858</v>
      </c>
      <c r="C68" s="18">
        <f>20/60</f>
        <v>0.33333333333333331</v>
      </c>
      <c r="D68" s="7" t="s">
        <v>220</v>
      </c>
      <c r="E68" s="11" t="s">
        <v>567</v>
      </c>
      <c r="F68" s="74">
        <v>2450</v>
      </c>
      <c r="G68" s="117"/>
      <c r="H68" s="39"/>
      <c r="I68" s="7" t="s">
        <v>301</v>
      </c>
      <c r="J68" s="11" t="s">
        <v>647</v>
      </c>
      <c r="K68" s="74">
        <v>2370</v>
      </c>
      <c r="L68" s="117"/>
    </row>
    <row r="69" spans="1:12" x14ac:dyDescent="0.25">
      <c r="A69" s="11">
        <v>100</v>
      </c>
      <c r="B69" s="11" t="s">
        <v>858</v>
      </c>
      <c r="C69" s="18">
        <f>20/60</f>
        <v>0.33333333333333331</v>
      </c>
      <c r="D69" s="7" t="s">
        <v>221</v>
      </c>
      <c r="E69" s="11" t="s">
        <v>568</v>
      </c>
      <c r="F69" s="74">
        <v>2770</v>
      </c>
      <c r="G69" s="117"/>
      <c r="H69" s="39"/>
      <c r="I69" s="7" t="s">
        <v>302</v>
      </c>
      <c r="J69" s="11" t="s">
        <v>648</v>
      </c>
      <c r="K69" s="74">
        <v>2330</v>
      </c>
      <c r="L69" s="117"/>
    </row>
    <row r="70" spans="1:12" x14ac:dyDescent="0.25">
      <c r="A70" s="11">
        <v>100</v>
      </c>
      <c r="B70" s="11" t="s">
        <v>859</v>
      </c>
      <c r="C70" s="11">
        <v>0.5</v>
      </c>
      <c r="D70" s="7" t="s">
        <v>222</v>
      </c>
      <c r="E70" s="11" t="s">
        <v>569</v>
      </c>
      <c r="F70" s="74">
        <v>2300</v>
      </c>
      <c r="G70" s="117"/>
      <c r="H70" s="39"/>
      <c r="I70" s="7" t="s">
        <v>303</v>
      </c>
      <c r="J70" s="11" t="s">
        <v>649</v>
      </c>
      <c r="K70" s="74">
        <v>1980</v>
      </c>
      <c r="L70" s="117"/>
    </row>
    <row r="71" spans="1:12" x14ac:dyDescent="0.25">
      <c r="A71" s="11">
        <v>100</v>
      </c>
      <c r="B71" s="11" t="s">
        <v>859</v>
      </c>
      <c r="C71" s="11">
        <v>0.5</v>
      </c>
      <c r="D71" s="7" t="s">
        <v>223</v>
      </c>
      <c r="E71" s="11" t="s">
        <v>570</v>
      </c>
      <c r="F71" s="74">
        <v>1950</v>
      </c>
      <c r="G71" s="117"/>
      <c r="H71" s="39"/>
      <c r="I71" s="7" t="s">
        <v>304</v>
      </c>
      <c r="J71" s="11" t="s">
        <v>650</v>
      </c>
      <c r="K71" s="74">
        <v>2140</v>
      </c>
      <c r="L71" s="117"/>
    </row>
    <row r="72" spans="1:12" x14ac:dyDescent="0.25">
      <c r="A72" s="11">
        <v>100</v>
      </c>
      <c r="B72" s="11" t="s">
        <v>859</v>
      </c>
      <c r="C72" s="11">
        <v>0.5</v>
      </c>
      <c r="D72" s="7" t="s">
        <v>224</v>
      </c>
      <c r="E72" s="11" t="s">
        <v>571</v>
      </c>
      <c r="F72" s="74">
        <v>2130</v>
      </c>
      <c r="G72" s="117"/>
      <c r="H72" s="39"/>
      <c r="I72" s="7" t="s">
        <v>305</v>
      </c>
      <c r="J72" s="11" t="s">
        <v>651</v>
      </c>
      <c r="K72" s="74">
        <v>2090</v>
      </c>
      <c r="L72" s="117"/>
    </row>
    <row r="73" spans="1:12" x14ac:dyDescent="0.25">
      <c r="A73" s="11">
        <v>100</v>
      </c>
      <c r="B73" s="11" t="s">
        <v>860</v>
      </c>
      <c r="C73" s="11">
        <v>1</v>
      </c>
      <c r="D73" s="7" t="s">
        <v>225</v>
      </c>
      <c r="E73" s="11" t="s">
        <v>572</v>
      </c>
      <c r="F73" s="74">
        <v>1980.1423173052101</v>
      </c>
      <c r="G73" s="117"/>
      <c r="H73" s="39"/>
      <c r="I73" s="7" t="s">
        <v>306</v>
      </c>
      <c r="J73" s="11" t="s">
        <v>652</v>
      </c>
      <c r="K73" s="74">
        <v>1930</v>
      </c>
      <c r="L73" s="117"/>
    </row>
    <row r="74" spans="1:12" x14ac:dyDescent="0.25">
      <c r="A74" s="11">
        <v>100</v>
      </c>
      <c r="B74" s="11" t="s">
        <v>860</v>
      </c>
      <c r="C74" s="11">
        <v>1</v>
      </c>
      <c r="D74" s="7" t="s">
        <v>226</v>
      </c>
      <c r="E74" s="11" t="s">
        <v>573</v>
      </c>
      <c r="F74" s="74">
        <v>2810</v>
      </c>
      <c r="G74" s="117"/>
      <c r="H74" s="39"/>
      <c r="I74" s="7" t="s">
        <v>307</v>
      </c>
      <c r="J74" s="11" t="s">
        <v>653</v>
      </c>
      <c r="K74" s="74">
        <v>2160</v>
      </c>
      <c r="L74" s="117"/>
    </row>
    <row r="75" spans="1:12" x14ac:dyDescent="0.25">
      <c r="A75" s="11">
        <v>100</v>
      </c>
      <c r="B75" s="11" t="s">
        <v>860</v>
      </c>
      <c r="C75" s="11">
        <v>1</v>
      </c>
      <c r="D75" s="7" t="s">
        <v>227</v>
      </c>
      <c r="E75" s="11" t="s">
        <v>574</v>
      </c>
      <c r="F75" s="74">
        <v>2850</v>
      </c>
      <c r="G75" s="117"/>
      <c r="H75" s="39"/>
      <c r="I75" s="7" t="s">
        <v>308</v>
      </c>
      <c r="J75" s="11" t="s">
        <v>654</v>
      </c>
      <c r="K75" s="74">
        <v>2190</v>
      </c>
      <c r="L75" s="117"/>
    </row>
    <row r="76" spans="1:12" x14ac:dyDescent="0.25">
      <c r="A76" s="11">
        <v>100</v>
      </c>
      <c r="B76" s="11" t="s">
        <v>861</v>
      </c>
      <c r="C76" s="11">
        <v>2</v>
      </c>
      <c r="D76" s="7" t="s">
        <v>228</v>
      </c>
      <c r="E76" s="11" t="s">
        <v>575</v>
      </c>
      <c r="F76" s="74">
        <v>204.87115876109101</v>
      </c>
      <c r="G76" s="117"/>
      <c r="H76" s="39"/>
      <c r="I76" s="7" t="s">
        <v>309</v>
      </c>
      <c r="J76" s="11" t="s">
        <v>655</v>
      </c>
      <c r="K76" s="74">
        <v>382.05078224482401</v>
      </c>
      <c r="L76" s="117"/>
    </row>
    <row r="77" spans="1:12" x14ac:dyDescent="0.25">
      <c r="A77" s="11">
        <v>100</v>
      </c>
      <c r="B77" s="11" t="s">
        <v>861</v>
      </c>
      <c r="C77" s="11">
        <v>2</v>
      </c>
      <c r="D77" s="7" t="s">
        <v>229</v>
      </c>
      <c r="E77" s="11" t="s">
        <v>576</v>
      </c>
      <c r="F77" s="74">
        <v>237.63549613021399</v>
      </c>
      <c r="G77" s="117"/>
      <c r="H77" s="39"/>
      <c r="I77" s="7" t="s">
        <v>310</v>
      </c>
      <c r="J77" s="11" t="s">
        <v>656</v>
      </c>
      <c r="K77" s="74">
        <v>351.482707055275</v>
      </c>
      <c r="L77" s="117"/>
    </row>
    <row r="78" spans="1:12" x14ac:dyDescent="0.25">
      <c r="A78" s="11">
        <v>100</v>
      </c>
      <c r="B78" s="11" t="s">
        <v>861</v>
      </c>
      <c r="C78" s="11">
        <v>2</v>
      </c>
      <c r="D78" s="7" t="s">
        <v>230</v>
      </c>
      <c r="E78" s="11" t="s">
        <v>577</v>
      </c>
      <c r="F78" s="74">
        <v>363.14872946944001</v>
      </c>
      <c r="G78" s="117"/>
      <c r="H78" s="39"/>
      <c r="I78" s="7" t="s">
        <v>311</v>
      </c>
      <c r="J78" s="11" t="s">
        <v>657</v>
      </c>
      <c r="K78" s="74">
        <v>410.48642608554098</v>
      </c>
      <c r="L78" s="117"/>
    </row>
    <row r="79" spans="1:12" x14ac:dyDescent="0.25">
      <c r="A79" s="11">
        <v>100</v>
      </c>
      <c r="B79" s="11" t="s">
        <v>862</v>
      </c>
      <c r="C79" s="11">
        <v>4</v>
      </c>
      <c r="D79" s="7" t="s">
        <v>231</v>
      </c>
      <c r="E79" s="11" t="s">
        <v>578</v>
      </c>
      <c r="F79" s="74">
        <v>252.38392995441299</v>
      </c>
      <c r="G79" s="117"/>
      <c r="H79" s="39"/>
      <c r="I79" s="7" t="s">
        <v>312</v>
      </c>
      <c r="J79" s="11" t="s">
        <v>658</v>
      </c>
      <c r="K79" s="74">
        <v>178.873293455328</v>
      </c>
      <c r="L79" s="117"/>
    </row>
    <row r="80" spans="1:12" x14ac:dyDescent="0.25">
      <c r="A80" s="11">
        <v>100</v>
      </c>
      <c r="B80" s="11" t="s">
        <v>862</v>
      </c>
      <c r="C80" s="11">
        <v>4</v>
      </c>
      <c r="D80" s="7" t="s">
        <v>232</v>
      </c>
      <c r="E80" s="11" t="s">
        <v>579</v>
      </c>
      <c r="F80" s="74">
        <v>235.49619890756199</v>
      </c>
      <c r="G80" s="117"/>
      <c r="H80" s="39"/>
      <c r="I80" s="7" t="s">
        <v>313</v>
      </c>
      <c r="J80" s="11" t="s">
        <v>659</v>
      </c>
      <c r="K80" s="74">
        <v>171.66947959808101</v>
      </c>
      <c r="L80" s="117"/>
    </row>
    <row r="81" spans="1:13" x14ac:dyDescent="0.25">
      <c r="A81" s="11">
        <v>100</v>
      </c>
      <c r="B81" s="11" t="s">
        <v>862</v>
      </c>
      <c r="C81" s="11">
        <v>4</v>
      </c>
      <c r="D81" s="7" t="s">
        <v>233</v>
      </c>
      <c r="E81" s="11" t="s">
        <v>580</v>
      </c>
      <c r="F81" s="74">
        <v>179.39660305919799</v>
      </c>
      <c r="G81" s="117"/>
      <c r="H81" s="39"/>
      <c r="I81" s="7" t="s">
        <v>314</v>
      </c>
      <c r="J81" s="11" t="s">
        <v>660</v>
      </c>
      <c r="K81" s="74">
        <v>302.332497182537</v>
      </c>
      <c r="L81" s="117"/>
    </row>
    <row r="82" spans="1:13" x14ac:dyDescent="0.25">
      <c r="A82" s="11">
        <v>100</v>
      </c>
      <c r="B82" s="11" t="s">
        <v>863</v>
      </c>
      <c r="C82" s="11">
        <v>8</v>
      </c>
      <c r="D82" s="7" t="s">
        <v>234</v>
      </c>
      <c r="E82" s="11" t="s">
        <v>581</v>
      </c>
      <c r="F82" s="66">
        <v>83.920908440310399</v>
      </c>
      <c r="G82" s="117"/>
      <c r="H82" s="39"/>
      <c r="I82" s="7" t="s">
        <v>315</v>
      </c>
      <c r="J82" s="11" t="s">
        <v>661</v>
      </c>
      <c r="K82" s="66">
        <v>79.547222000751304</v>
      </c>
      <c r="L82" s="117"/>
    </row>
    <row r="83" spans="1:13" x14ac:dyDescent="0.25">
      <c r="A83" s="11">
        <v>100</v>
      </c>
      <c r="B83" s="11" t="s">
        <v>863</v>
      </c>
      <c r="C83" s="11">
        <v>8</v>
      </c>
      <c r="D83" s="7" t="s">
        <v>235</v>
      </c>
      <c r="E83" s="11" t="s">
        <v>582</v>
      </c>
      <c r="F83" s="74">
        <v>111.628751152394</v>
      </c>
      <c r="G83" s="117"/>
      <c r="H83" s="39"/>
      <c r="I83" s="7" t="s">
        <v>316</v>
      </c>
      <c r="J83" s="11" t="s">
        <v>662</v>
      </c>
      <c r="K83" s="66">
        <v>95.006993419626895</v>
      </c>
      <c r="L83" s="117"/>
    </row>
    <row r="84" spans="1:13" x14ac:dyDescent="0.25">
      <c r="A84" s="11">
        <v>100</v>
      </c>
      <c r="B84" s="11" t="s">
        <v>863</v>
      </c>
      <c r="C84" s="11">
        <v>8</v>
      </c>
      <c r="D84" s="7" t="s">
        <v>236</v>
      </c>
      <c r="E84" s="11" t="s">
        <v>583</v>
      </c>
      <c r="F84" s="74">
        <v>151.64604060642</v>
      </c>
      <c r="G84" s="117"/>
      <c r="H84" s="39"/>
      <c r="I84" s="7" t="s">
        <v>317</v>
      </c>
      <c r="J84" s="11" t="s">
        <v>663</v>
      </c>
      <c r="K84" s="74">
        <v>129.257201044011</v>
      </c>
      <c r="L84" s="117"/>
    </row>
    <row r="85" spans="1:13" x14ac:dyDescent="0.25">
      <c r="A85" s="11">
        <v>100</v>
      </c>
      <c r="B85" s="11" t="s">
        <v>864</v>
      </c>
      <c r="C85" s="11">
        <v>12</v>
      </c>
      <c r="D85" s="7" t="s">
        <v>237</v>
      </c>
      <c r="E85" s="11" t="s">
        <v>584</v>
      </c>
      <c r="F85" s="66">
        <v>42.980474615814302</v>
      </c>
      <c r="G85" s="117"/>
      <c r="H85" s="39"/>
      <c r="I85" s="7" t="s">
        <v>318</v>
      </c>
      <c r="J85" s="11" t="s">
        <v>664</v>
      </c>
      <c r="K85" s="66">
        <v>71.182076792149999</v>
      </c>
      <c r="L85" s="117"/>
    </row>
    <row r="86" spans="1:13" x14ac:dyDescent="0.25">
      <c r="A86" s="11">
        <v>100</v>
      </c>
      <c r="B86" s="11" t="s">
        <v>864</v>
      </c>
      <c r="C86" s="11">
        <v>12</v>
      </c>
      <c r="D86" s="7" t="s">
        <v>238</v>
      </c>
      <c r="E86" s="11" t="s">
        <v>585</v>
      </c>
      <c r="F86" s="66">
        <v>48.332195042315803</v>
      </c>
      <c r="G86" s="117"/>
      <c r="H86" s="39"/>
      <c r="I86" s="7" t="s">
        <v>319</v>
      </c>
      <c r="J86" s="11" t="s">
        <v>665</v>
      </c>
      <c r="K86" s="66">
        <v>45.414379824808101</v>
      </c>
      <c r="L86" s="117"/>
    </row>
    <row r="87" spans="1:13" x14ac:dyDescent="0.25">
      <c r="A87" s="11">
        <v>100</v>
      </c>
      <c r="B87" s="11" t="s">
        <v>864</v>
      </c>
      <c r="C87" s="11">
        <v>12</v>
      </c>
      <c r="D87" s="7" t="s">
        <v>239</v>
      </c>
      <c r="E87" s="11" t="s">
        <v>586</v>
      </c>
      <c r="F87" s="66">
        <v>61.6610167933244</v>
      </c>
      <c r="G87" s="117"/>
      <c r="H87" s="39"/>
      <c r="I87" s="7" t="s">
        <v>320</v>
      </c>
      <c r="J87" s="11" t="s">
        <v>666</v>
      </c>
      <c r="K87" s="74">
        <v>105.617148187358</v>
      </c>
      <c r="L87" s="117"/>
    </row>
    <row r="88" spans="1:13" x14ac:dyDescent="0.25">
      <c r="A88" s="11">
        <v>100</v>
      </c>
      <c r="B88" s="11" t="s">
        <v>865</v>
      </c>
      <c r="C88" s="11">
        <v>24</v>
      </c>
      <c r="D88" s="7" t="s">
        <v>240</v>
      </c>
      <c r="E88" s="11" t="s">
        <v>587</v>
      </c>
      <c r="F88" s="65">
        <v>5.5198082524511198</v>
      </c>
      <c r="G88" s="117"/>
      <c r="H88" s="39"/>
      <c r="I88" s="7" t="s">
        <v>675</v>
      </c>
      <c r="J88" s="11" t="s">
        <v>667</v>
      </c>
      <c r="K88" s="66">
        <v>13.1271741714393</v>
      </c>
      <c r="L88" s="117"/>
    </row>
    <row r="89" spans="1:13" x14ac:dyDescent="0.25">
      <c r="A89" s="11">
        <v>100</v>
      </c>
      <c r="B89" s="11" t="s">
        <v>865</v>
      </c>
      <c r="C89" s="11">
        <v>24</v>
      </c>
      <c r="D89" s="7" t="s">
        <v>241</v>
      </c>
      <c r="E89" s="11" t="s">
        <v>588</v>
      </c>
      <c r="F89" s="65">
        <v>9.3167814700170695</v>
      </c>
      <c r="G89" s="117"/>
      <c r="H89" s="39"/>
      <c r="I89" s="7" t="s">
        <v>676</v>
      </c>
      <c r="J89" s="11" t="s">
        <v>881</v>
      </c>
      <c r="K89" s="66">
        <v>30.715095319855799</v>
      </c>
      <c r="L89" s="117" t="s">
        <v>879</v>
      </c>
      <c r="M89" s="75"/>
    </row>
    <row r="90" spans="1:13" x14ac:dyDescent="0.25">
      <c r="A90" s="11">
        <v>100</v>
      </c>
      <c r="B90" s="11" t="s">
        <v>865</v>
      </c>
      <c r="C90" s="11">
        <v>24</v>
      </c>
      <c r="D90" s="7" t="s">
        <v>242</v>
      </c>
      <c r="E90" s="11" t="s">
        <v>589</v>
      </c>
      <c r="F90" s="70">
        <v>3.85702206436443</v>
      </c>
      <c r="G90" s="117" t="s">
        <v>876</v>
      </c>
      <c r="H90" s="39"/>
      <c r="I90" s="7" t="s">
        <v>677</v>
      </c>
      <c r="J90" s="11" t="s">
        <v>668</v>
      </c>
      <c r="K90" s="66">
        <v>20.136531511610801</v>
      </c>
      <c r="L90" s="117"/>
    </row>
    <row r="91" spans="1:13" x14ac:dyDescent="0.25">
      <c r="A91" s="11">
        <v>100</v>
      </c>
      <c r="B91" s="11" t="s">
        <v>866</v>
      </c>
      <c r="C91" s="11">
        <v>48</v>
      </c>
      <c r="D91" s="7" t="s">
        <v>672</v>
      </c>
      <c r="E91" s="11" t="s">
        <v>590</v>
      </c>
      <c r="F91" s="65">
        <v>7.7108314498660002</v>
      </c>
      <c r="G91" s="117"/>
      <c r="H91" s="39"/>
      <c r="I91" s="7" t="s">
        <v>678</v>
      </c>
      <c r="J91" s="11" t="s">
        <v>669</v>
      </c>
      <c r="K91" s="70">
        <v>3.38569565687426</v>
      </c>
      <c r="L91" s="120"/>
    </row>
    <row r="92" spans="1:13" x14ac:dyDescent="0.25">
      <c r="A92" s="11">
        <v>100</v>
      </c>
      <c r="B92" s="11" t="s">
        <v>866</v>
      </c>
      <c r="C92" s="11">
        <v>48</v>
      </c>
      <c r="D92" s="7" t="s">
        <v>673</v>
      </c>
      <c r="E92" s="11" t="s">
        <v>591</v>
      </c>
      <c r="F92" s="70">
        <v>4.1563397989141304</v>
      </c>
      <c r="G92" s="120"/>
      <c r="H92" s="39"/>
      <c r="I92" s="7" t="s">
        <v>679</v>
      </c>
      <c r="J92" s="11" t="s">
        <v>670</v>
      </c>
      <c r="K92" s="70">
        <v>2.6102394935497402</v>
      </c>
      <c r="L92" s="120"/>
    </row>
    <row r="93" spans="1:13" x14ac:dyDescent="0.25">
      <c r="A93" s="10">
        <v>100</v>
      </c>
      <c r="B93" s="10" t="s">
        <v>866</v>
      </c>
      <c r="C93" s="10">
        <v>48</v>
      </c>
      <c r="D93" s="7" t="s">
        <v>674</v>
      </c>
      <c r="E93" s="10" t="s">
        <v>592</v>
      </c>
      <c r="F93" s="71">
        <v>3.8893812527383398</v>
      </c>
      <c r="G93" s="122"/>
      <c r="H93" s="39"/>
      <c r="I93" s="13" t="s">
        <v>680</v>
      </c>
      <c r="J93" s="10" t="s">
        <v>671</v>
      </c>
      <c r="K93" s="68">
        <v>6.5902126600719404</v>
      </c>
      <c r="L93" s="118" t="s">
        <v>876</v>
      </c>
    </row>
    <row r="94" spans="1:13" x14ac:dyDescent="0.25">
      <c r="A94" s="134" t="s">
        <v>681</v>
      </c>
      <c r="B94" s="135"/>
      <c r="C94" s="135"/>
      <c r="D94" s="135"/>
      <c r="E94" s="136"/>
      <c r="F94" s="56"/>
      <c r="G94" s="56"/>
      <c r="H94" s="56"/>
      <c r="I94" s="57"/>
      <c r="J94" s="57"/>
    </row>
    <row r="95" spans="1:13" x14ac:dyDescent="0.25">
      <c r="A95" s="137" t="s">
        <v>682</v>
      </c>
      <c r="B95" s="137"/>
      <c r="C95" s="137"/>
      <c r="D95" s="137"/>
      <c r="E95" s="137"/>
      <c r="F95" s="137"/>
      <c r="G95" s="137"/>
      <c r="H95" s="137"/>
      <c r="I95" s="57"/>
      <c r="J95" s="57"/>
    </row>
    <row r="96" spans="1:13" ht="29.25" customHeight="1" x14ac:dyDescent="0.25">
      <c r="A96" s="138" t="s">
        <v>506</v>
      </c>
      <c r="B96" s="138"/>
      <c r="C96" s="138"/>
      <c r="D96" s="138"/>
      <c r="E96" s="138"/>
      <c r="F96" s="138"/>
      <c r="G96" s="138"/>
      <c r="H96" s="138"/>
      <c r="I96" s="138"/>
      <c r="J96" s="138"/>
    </row>
    <row r="97" spans="1:12" ht="18" x14ac:dyDescent="0.2">
      <c r="A97" s="114" t="s">
        <v>883</v>
      </c>
      <c r="F97" s="9"/>
      <c r="G97" s="9"/>
    </row>
    <row r="98" spans="1:12" x14ac:dyDescent="0.2">
      <c r="A98" s="115" t="s">
        <v>878</v>
      </c>
      <c r="F98" s="9"/>
      <c r="G98" s="9"/>
    </row>
    <row r="99" spans="1:12" x14ac:dyDescent="0.25">
      <c r="A99" s="123" t="s">
        <v>882</v>
      </c>
      <c r="F99" s="9"/>
      <c r="G99" s="9"/>
    </row>
    <row r="100" spans="1:12" x14ac:dyDescent="0.2">
      <c r="F100" s="9"/>
      <c r="G100" s="9"/>
    </row>
    <row r="101" spans="1:12" x14ac:dyDescent="0.2">
      <c r="A101" s="50" t="s">
        <v>325</v>
      </c>
      <c r="B101" s="96" t="s">
        <v>330</v>
      </c>
      <c r="F101" s="9"/>
      <c r="G101" s="9"/>
    </row>
    <row r="102" spans="1:12" x14ac:dyDescent="0.2">
      <c r="A102" s="50" t="s">
        <v>326</v>
      </c>
      <c r="B102" s="96" t="s">
        <v>867</v>
      </c>
      <c r="F102" s="9"/>
      <c r="G102" s="9"/>
    </row>
    <row r="103" spans="1:12" x14ac:dyDescent="0.2">
      <c r="A103" s="50" t="s">
        <v>327</v>
      </c>
      <c r="B103" s="97">
        <v>43700</v>
      </c>
      <c r="F103" s="9"/>
      <c r="G103" s="9"/>
    </row>
    <row r="104" spans="1:12" x14ac:dyDescent="0.2">
      <c r="A104" s="53"/>
      <c r="B104" s="53"/>
      <c r="F104" s="9"/>
      <c r="G104" s="9"/>
    </row>
    <row r="105" spans="1:12" x14ac:dyDescent="0.2">
      <c r="A105" s="54" t="s">
        <v>9</v>
      </c>
      <c r="B105" s="101" t="s">
        <v>874</v>
      </c>
      <c r="C105" s="6"/>
    </row>
    <row r="106" spans="1:12" x14ac:dyDescent="0.2">
      <c r="A106" s="54" t="s">
        <v>868</v>
      </c>
      <c r="B106" s="102">
        <v>43711</v>
      </c>
      <c r="C106" s="6"/>
      <c r="F106" s="8"/>
      <c r="G106" s="8"/>
    </row>
    <row r="107" spans="1:12" ht="25.5" customHeight="1" x14ac:dyDescent="0.2">
      <c r="A107" s="103" t="s">
        <v>872</v>
      </c>
      <c r="B107" s="139" t="s">
        <v>877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09"/>
    </row>
  </sheetData>
  <mergeCells count="5">
    <mergeCell ref="A94:E94"/>
    <mergeCell ref="A96:J96"/>
    <mergeCell ref="A95:H95"/>
    <mergeCell ref="B107:K107"/>
    <mergeCell ref="E3:F3"/>
  </mergeCells>
  <pageMargins left="0.5" right="0.25" top="0.75" bottom="0.75" header="0.3" footer="0.3"/>
  <pageSetup scale="60" fitToHeight="2" orientation="landscape" r:id="rId1"/>
  <headerFooter>
    <oddFooter>&amp;CBSA CHEM13749: 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7AD83-D468-457C-80B1-C745761668A5}">
  <sheetPr>
    <pageSetUpPr fitToPage="1"/>
  </sheetPr>
  <dimension ref="A1:Q108"/>
  <sheetViews>
    <sheetView workbookViewId="0">
      <selection activeCell="N6" sqref="N5:N6"/>
    </sheetView>
  </sheetViews>
  <sheetFormatPr defaultRowHeight="15" x14ac:dyDescent="0.2"/>
  <cols>
    <col min="1" max="1" width="15.5703125" style="3" customWidth="1"/>
    <col min="2" max="2" width="15.7109375" style="3" customWidth="1"/>
    <col min="3" max="3" width="13.7109375" style="3" customWidth="1"/>
    <col min="4" max="4" width="11.7109375" style="3" customWidth="1"/>
    <col min="5" max="5" width="15.7109375" style="3" customWidth="1"/>
    <col min="6" max="6" width="16.7109375" style="3" customWidth="1"/>
    <col min="7" max="7" width="18.7109375" style="3" customWidth="1"/>
    <col min="8" max="8" width="16.7109375" style="3" customWidth="1"/>
    <col min="9" max="9" width="8.7109375" style="3" customWidth="1"/>
    <col min="10" max="10" width="2.7109375" style="15" customWidth="1"/>
    <col min="11" max="11" width="11.7109375" customWidth="1"/>
    <col min="12" max="12" width="15.7109375" customWidth="1"/>
    <col min="13" max="14" width="17.7109375" customWidth="1"/>
    <col min="15" max="15" width="15.7109375" customWidth="1"/>
    <col min="16" max="16" width="8.7109375" customWidth="1"/>
    <col min="17" max="17" width="3" customWidth="1"/>
  </cols>
  <sheetData>
    <row r="1" spans="1:17" ht="15.75" x14ac:dyDescent="0.2">
      <c r="A1" s="1"/>
      <c r="B1" s="1"/>
      <c r="E1" s="24" t="s">
        <v>7</v>
      </c>
    </row>
    <row r="2" spans="1:17" ht="15.75" thickBo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7" ht="16.5" thickTop="1" thickBot="1" x14ac:dyDescent="0.25">
      <c r="A3" s="1"/>
      <c r="B3" s="1"/>
      <c r="D3" s="4"/>
      <c r="E3" s="140" t="s">
        <v>896</v>
      </c>
      <c r="F3" s="141"/>
      <c r="G3" s="131"/>
    </row>
    <row r="4" spans="1:17" ht="15.75" thickTop="1" x14ac:dyDescent="0.2">
      <c r="A4" s="1"/>
      <c r="B4" s="1"/>
      <c r="C4" s="1"/>
      <c r="F4" s="1"/>
      <c r="G4" s="1"/>
      <c r="H4" s="1"/>
      <c r="I4" s="1"/>
    </row>
    <row r="5" spans="1:17" x14ac:dyDescent="0.2">
      <c r="B5" s="25" t="s">
        <v>0</v>
      </c>
      <c r="C5" s="2" t="s">
        <v>324</v>
      </c>
      <c r="E5" s="2"/>
    </row>
    <row r="6" spans="1:17" x14ac:dyDescent="0.25">
      <c r="B6" s="25" t="s">
        <v>2</v>
      </c>
      <c r="C6" s="2" t="s">
        <v>5</v>
      </c>
      <c r="E6" s="2"/>
      <c r="G6" s="98" t="s">
        <v>329</v>
      </c>
      <c r="H6" s="43" t="s">
        <v>852</v>
      </c>
      <c r="I6" s="43"/>
    </row>
    <row r="7" spans="1:17" x14ac:dyDescent="0.2">
      <c r="B7" s="25" t="s">
        <v>3</v>
      </c>
      <c r="C7" s="6" t="s">
        <v>897</v>
      </c>
      <c r="E7" s="6"/>
      <c r="G7" s="25" t="s">
        <v>1</v>
      </c>
      <c r="H7" s="2" t="s">
        <v>10</v>
      </c>
      <c r="I7" s="2"/>
    </row>
    <row r="8" spans="1:17" x14ac:dyDescent="0.2">
      <c r="B8" s="48" t="s">
        <v>4</v>
      </c>
      <c r="C8" s="146" t="s">
        <v>687</v>
      </c>
      <c r="D8" s="146"/>
      <c r="E8" s="146"/>
      <c r="F8" s="146"/>
      <c r="G8" s="25" t="s">
        <v>6</v>
      </c>
      <c r="H8" s="14" t="s">
        <v>510</v>
      </c>
      <c r="I8" s="14"/>
    </row>
    <row r="9" spans="1:17" x14ac:dyDescent="0.2">
      <c r="B9" s="25" t="s">
        <v>331</v>
      </c>
      <c r="C9" s="47" t="s">
        <v>684</v>
      </c>
      <c r="E9"/>
      <c r="G9" s="25" t="s">
        <v>8</v>
      </c>
      <c r="H9" s="2" t="s">
        <v>12</v>
      </c>
      <c r="I9" s="2"/>
    </row>
    <row r="10" spans="1:17" ht="12.75" x14ac:dyDescent="0.2">
      <c r="A10"/>
      <c r="B10"/>
      <c r="C10"/>
      <c r="D10"/>
      <c r="E10"/>
      <c r="F10"/>
      <c r="G10"/>
      <c r="H10"/>
      <c r="I10"/>
      <c r="J10"/>
    </row>
    <row r="11" spans="1:17" ht="15.75" x14ac:dyDescent="0.25">
      <c r="C11" s="5"/>
      <c r="D11" s="49" t="s">
        <v>322</v>
      </c>
      <c r="E11" s="20"/>
      <c r="F11" s="19"/>
      <c r="G11" s="21"/>
      <c r="H11" s="21"/>
      <c r="I11" s="21"/>
      <c r="J11" s="38"/>
      <c r="K11" s="23" t="s">
        <v>323</v>
      </c>
      <c r="L11" s="22"/>
      <c r="M11" s="22"/>
      <c r="N11" s="22"/>
      <c r="O11" s="22"/>
      <c r="P11" s="22"/>
    </row>
    <row r="12" spans="1:17" ht="42.75" x14ac:dyDescent="0.2">
      <c r="A12" s="42" t="s">
        <v>334</v>
      </c>
      <c r="B12" s="42" t="s">
        <v>854</v>
      </c>
      <c r="C12" s="42" t="s">
        <v>335</v>
      </c>
      <c r="D12" s="42" t="s">
        <v>321</v>
      </c>
      <c r="E12" s="42" t="s">
        <v>341</v>
      </c>
      <c r="F12" s="32" t="s">
        <v>337</v>
      </c>
      <c r="G12" s="34" t="s">
        <v>336</v>
      </c>
      <c r="H12" s="33" t="s">
        <v>338</v>
      </c>
      <c r="I12" s="113" t="s">
        <v>875</v>
      </c>
      <c r="J12" s="41"/>
      <c r="K12" s="42" t="s">
        <v>321</v>
      </c>
      <c r="L12" s="42" t="s">
        <v>341</v>
      </c>
      <c r="M12" s="32" t="s">
        <v>337</v>
      </c>
      <c r="N12" s="34" t="s">
        <v>336</v>
      </c>
      <c r="O12" s="33" t="s">
        <v>338</v>
      </c>
      <c r="P12" s="113" t="s">
        <v>875</v>
      </c>
    </row>
    <row r="13" spans="1:17" s="15" customFormat="1" x14ac:dyDescent="0.25">
      <c r="A13" s="3">
        <v>0</v>
      </c>
      <c r="B13" s="11" t="s">
        <v>509</v>
      </c>
      <c r="C13" s="11" t="s">
        <v>509</v>
      </c>
      <c r="D13" s="7" t="s">
        <v>165</v>
      </c>
      <c r="E13" s="3" t="s">
        <v>688</v>
      </c>
      <c r="F13" s="65" t="s">
        <v>513</v>
      </c>
      <c r="G13" s="89">
        <v>0.42499999999999999</v>
      </c>
      <c r="H13" s="65" t="s">
        <v>513</v>
      </c>
      <c r="I13" s="65"/>
      <c r="J13" s="39"/>
      <c r="K13" s="7" t="s">
        <v>246</v>
      </c>
      <c r="L13" s="3" t="s">
        <v>689</v>
      </c>
      <c r="M13" s="65" t="s">
        <v>513</v>
      </c>
      <c r="N13" s="89">
        <v>0.26300000000000001</v>
      </c>
      <c r="O13" s="65" t="s">
        <v>513</v>
      </c>
      <c r="P13" s="65"/>
      <c r="Q13"/>
    </row>
    <row r="14" spans="1:17" s="15" customFormat="1" x14ac:dyDescent="0.25">
      <c r="A14" s="3">
        <v>0</v>
      </c>
      <c r="B14" s="11" t="s">
        <v>509</v>
      </c>
      <c r="C14" s="11" t="s">
        <v>509</v>
      </c>
      <c r="D14" s="7" t="s">
        <v>166</v>
      </c>
      <c r="E14" s="3" t="s">
        <v>690</v>
      </c>
      <c r="F14" s="65" t="s">
        <v>513</v>
      </c>
      <c r="G14" s="89">
        <v>0.313</v>
      </c>
      <c r="H14" s="65" t="s">
        <v>513</v>
      </c>
      <c r="I14" s="65"/>
      <c r="J14" s="39"/>
      <c r="K14" s="7" t="s">
        <v>247</v>
      </c>
      <c r="L14" s="3" t="s">
        <v>691</v>
      </c>
      <c r="M14" s="65" t="s">
        <v>513</v>
      </c>
      <c r="N14" s="89">
        <v>0.28999999999999998</v>
      </c>
      <c r="O14" s="65" t="s">
        <v>513</v>
      </c>
      <c r="P14" s="65"/>
      <c r="Q14"/>
    </row>
    <row r="15" spans="1:17" s="15" customFormat="1" x14ac:dyDescent="0.25">
      <c r="A15" s="69">
        <v>0</v>
      </c>
      <c r="B15" s="10" t="s">
        <v>509</v>
      </c>
      <c r="C15" s="10" t="s">
        <v>509</v>
      </c>
      <c r="D15" s="13" t="s">
        <v>167</v>
      </c>
      <c r="E15" s="69" t="s">
        <v>692</v>
      </c>
      <c r="F15" s="68" t="s">
        <v>513</v>
      </c>
      <c r="G15" s="90">
        <v>0.59399999999999997</v>
      </c>
      <c r="H15" s="68" t="s">
        <v>513</v>
      </c>
      <c r="I15" s="68"/>
      <c r="J15" s="40"/>
      <c r="K15" s="13" t="s">
        <v>248</v>
      </c>
      <c r="L15" s="69" t="s">
        <v>693</v>
      </c>
      <c r="M15" s="68" t="s">
        <v>513</v>
      </c>
      <c r="N15" s="90">
        <v>0.22500000000000001</v>
      </c>
      <c r="O15" s="68" t="s">
        <v>513</v>
      </c>
      <c r="P15" s="68"/>
      <c r="Q15"/>
    </row>
    <row r="16" spans="1:17" x14ac:dyDescent="0.25">
      <c r="A16" s="11">
        <v>50</v>
      </c>
      <c r="B16" s="11" t="s">
        <v>13</v>
      </c>
      <c r="C16" s="11" t="s">
        <v>13</v>
      </c>
      <c r="D16" s="7" t="s">
        <v>168</v>
      </c>
      <c r="E16" s="7" t="s">
        <v>694</v>
      </c>
      <c r="F16" s="79">
        <v>1160</v>
      </c>
      <c r="G16" s="29">
        <v>0.309</v>
      </c>
      <c r="H16" s="35">
        <f>ROUND(F16/G16,-1)</f>
        <v>3750</v>
      </c>
      <c r="I16" s="35"/>
      <c r="J16" s="39"/>
      <c r="K16" s="7" t="s">
        <v>249</v>
      </c>
      <c r="L16" s="7" t="s">
        <v>695</v>
      </c>
      <c r="M16" s="79">
        <v>283</v>
      </c>
      <c r="N16" s="29">
        <v>0.34200000000000003</v>
      </c>
      <c r="O16" s="35">
        <f>ROUND(M16/N16,0)</f>
        <v>827</v>
      </c>
      <c r="P16" s="35">
        <v>1</v>
      </c>
    </row>
    <row r="17" spans="1:16" x14ac:dyDescent="0.25">
      <c r="A17" s="11">
        <v>50</v>
      </c>
      <c r="B17" s="11" t="s">
        <v>13</v>
      </c>
      <c r="C17" s="11" t="s">
        <v>13</v>
      </c>
      <c r="D17" s="7" t="s">
        <v>169</v>
      </c>
      <c r="E17" s="7" t="s">
        <v>696</v>
      </c>
      <c r="F17" s="79">
        <v>1450</v>
      </c>
      <c r="G17" s="29">
        <v>0.25800000000000001</v>
      </c>
      <c r="H17" s="35">
        <f>ROUND(F17/G17,-1)</f>
        <v>5620</v>
      </c>
      <c r="I17" s="35"/>
      <c r="J17" s="39"/>
      <c r="K17" s="7" t="s">
        <v>250</v>
      </c>
      <c r="L17" s="7" t="s">
        <v>697</v>
      </c>
      <c r="M17" s="79">
        <v>6080</v>
      </c>
      <c r="N17" s="29">
        <v>0.156</v>
      </c>
      <c r="O17" s="35">
        <f>ROUND(M17/N17,-2)</f>
        <v>39000</v>
      </c>
      <c r="P17" s="35">
        <v>1</v>
      </c>
    </row>
    <row r="18" spans="1:16" x14ac:dyDescent="0.25">
      <c r="A18" s="11">
        <v>50</v>
      </c>
      <c r="B18" s="11" t="s">
        <v>13</v>
      </c>
      <c r="C18" s="11" t="s">
        <v>13</v>
      </c>
      <c r="D18" s="7" t="s">
        <v>170</v>
      </c>
      <c r="E18" s="7" t="s">
        <v>698</v>
      </c>
      <c r="F18" s="79">
        <v>2170</v>
      </c>
      <c r="G18" s="29">
        <v>0.23699999999999999</v>
      </c>
      <c r="H18" s="35">
        <f>ROUND(F18/G18,-1)</f>
        <v>9160</v>
      </c>
      <c r="I18" s="35"/>
      <c r="J18" s="39"/>
      <c r="K18" s="1" t="s">
        <v>251</v>
      </c>
      <c r="L18" s="7" t="s">
        <v>699</v>
      </c>
      <c r="M18" s="79">
        <v>1980</v>
      </c>
      <c r="N18" s="29">
        <v>0.156</v>
      </c>
      <c r="O18" s="35">
        <f>ROUND(M18/N18,-2)</f>
        <v>12700</v>
      </c>
      <c r="P18" s="35">
        <v>1</v>
      </c>
    </row>
    <row r="19" spans="1:16" x14ac:dyDescent="0.25">
      <c r="A19" s="11">
        <v>50</v>
      </c>
      <c r="B19" s="11" t="s">
        <v>855</v>
      </c>
      <c r="C19" s="17">
        <f>5/60</f>
        <v>8.3333333333333329E-2</v>
      </c>
      <c r="D19" s="7" t="s">
        <v>171</v>
      </c>
      <c r="E19" s="7" t="s">
        <v>700</v>
      </c>
      <c r="F19" s="79">
        <v>94400</v>
      </c>
      <c r="G19" s="29">
        <v>0.13300000000000001</v>
      </c>
      <c r="H19" s="35">
        <f>ROUND(F19/G19,-3)</f>
        <v>710000</v>
      </c>
      <c r="I19" s="35"/>
      <c r="J19" s="39"/>
      <c r="K19" s="7" t="s">
        <v>252</v>
      </c>
      <c r="L19" s="7" t="s">
        <v>701</v>
      </c>
      <c r="M19" s="79">
        <v>74000</v>
      </c>
      <c r="N19" s="29">
        <v>0.13400000000000001</v>
      </c>
      <c r="O19" s="35">
        <f>ROUND(M19/N19,-3)</f>
        <v>552000</v>
      </c>
      <c r="P19" s="35"/>
    </row>
    <row r="20" spans="1:16" x14ac:dyDescent="0.25">
      <c r="A20" s="11">
        <v>50</v>
      </c>
      <c r="B20" s="11" t="s">
        <v>855</v>
      </c>
      <c r="C20" s="17">
        <f>5/60</f>
        <v>8.3333333333333329E-2</v>
      </c>
      <c r="D20" s="7" t="s">
        <v>172</v>
      </c>
      <c r="E20" s="7" t="s">
        <v>702</v>
      </c>
      <c r="F20" s="79">
        <v>120000</v>
      </c>
      <c r="G20" s="29">
        <v>0.17899999999999999</v>
      </c>
      <c r="H20" s="35">
        <f t="shared" ref="H20:H42" si="0">ROUND(F20/G20,-3)</f>
        <v>670000</v>
      </c>
      <c r="I20" s="35"/>
      <c r="J20" s="39"/>
      <c r="K20" s="7" t="s">
        <v>253</v>
      </c>
      <c r="L20" s="7" t="s">
        <v>703</v>
      </c>
      <c r="M20" s="79">
        <v>85200</v>
      </c>
      <c r="N20" s="29">
        <v>0.17499999999999999</v>
      </c>
      <c r="O20" s="35">
        <f t="shared" ref="O20:O45" si="1">ROUND(M20/N20,-3)</f>
        <v>487000</v>
      </c>
      <c r="P20" s="35"/>
    </row>
    <row r="21" spans="1:16" x14ac:dyDescent="0.25">
      <c r="A21" s="11">
        <v>50</v>
      </c>
      <c r="B21" s="11" t="s">
        <v>855</v>
      </c>
      <c r="C21" s="17">
        <f>5/60</f>
        <v>8.3333333333333329E-2</v>
      </c>
      <c r="D21" s="1" t="s">
        <v>173</v>
      </c>
      <c r="E21" s="7" t="s">
        <v>704</v>
      </c>
      <c r="F21" s="79">
        <v>36800</v>
      </c>
      <c r="G21" s="29">
        <v>0.14899999999999999</v>
      </c>
      <c r="H21" s="35">
        <f t="shared" si="0"/>
        <v>247000</v>
      </c>
      <c r="I21" s="35">
        <v>1</v>
      </c>
      <c r="J21" s="39"/>
      <c r="K21" s="7" t="s">
        <v>254</v>
      </c>
      <c r="L21" s="7" t="s">
        <v>705</v>
      </c>
      <c r="M21" s="79">
        <v>59500</v>
      </c>
      <c r="N21" s="29">
        <v>0.22900000000000001</v>
      </c>
      <c r="O21" s="35">
        <f t="shared" si="1"/>
        <v>260000</v>
      </c>
      <c r="P21" s="35">
        <v>1</v>
      </c>
    </row>
    <row r="22" spans="1:16" x14ac:dyDescent="0.25">
      <c r="A22" s="11">
        <v>50</v>
      </c>
      <c r="B22" s="11" t="s">
        <v>856</v>
      </c>
      <c r="C22" s="16">
        <f>10/60</f>
        <v>0.16666666666666666</v>
      </c>
      <c r="D22" s="7" t="s">
        <v>174</v>
      </c>
      <c r="E22" s="7" t="s">
        <v>706</v>
      </c>
      <c r="F22" s="79">
        <v>109000</v>
      </c>
      <c r="G22" s="29">
        <v>0.159</v>
      </c>
      <c r="H22" s="35">
        <f t="shared" si="0"/>
        <v>686000</v>
      </c>
      <c r="I22" s="35"/>
      <c r="J22" s="39"/>
      <c r="K22" s="7" t="s">
        <v>255</v>
      </c>
      <c r="L22" s="7" t="s">
        <v>707</v>
      </c>
      <c r="M22" s="79">
        <v>67500</v>
      </c>
      <c r="N22" s="29">
        <v>0.19400000000000001</v>
      </c>
      <c r="O22" s="35">
        <f t="shared" si="1"/>
        <v>348000</v>
      </c>
      <c r="P22" s="35"/>
    </row>
    <row r="23" spans="1:16" x14ac:dyDescent="0.25">
      <c r="A23" s="11">
        <v>50</v>
      </c>
      <c r="B23" s="11" t="s">
        <v>856</v>
      </c>
      <c r="C23" s="16">
        <f>10/60</f>
        <v>0.16666666666666666</v>
      </c>
      <c r="D23" s="7" t="s">
        <v>175</v>
      </c>
      <c r="E23" s="7" t="s">
        <v>708</v>
      </c>
      <c r="F23" s="79">
        <v>116000</v>
      </c>
      <c r="G23" s="29">
        <v>0.191</v>
      </c>
      <c r="H23" s="35">
        <f t="shared" si="0"/>
        <v>607000</v>
      </c>
      <c r="I23" s="35"/>
      <c r="J23" s="39"/>
      <c r="K23" s="7" t="s">
        <v>256</v>
      </c>
      <c r="L23" s="7" t="s">
        <v>709</v>
      </c>
      <c r="M23" s="79">
        <v>62200</v>
      </c>
      <c r="N23" s="29">
        <v>0.16400000000000001</v>
      </c>
      <c r="O23" s="35">
        <f t="shared" si="1"/>
        <v>379000</v>
      </c>
      <c r="P23" s="35"/>
    </row>
    <row r="24" spans="1:16" x14ac:dyDescent="0.25">
      <c r="A24" s="11">
        <v>50</v>
      </c>
      <c r="B24" s="11" t="s">
        <v>856</v>
      </c>
      <c r="C24" s="16">
        <f>10/60</f>
        <v>0.16666666666666666</v>
      </c>
      <c r="D24" s="7" t="s">
        <v>176</v>
      </c>
      <c r="E24" s="1" t="s">
        <v>710</v>
      </c>
      <c r="F24" s="79">
        <v>128000</v>
      </c>
      <c r="G24" s="83">
        <v>0.374</v>
      </c>
      <c r="H24" s="35">
        <f t="shared" si="0"/>
        <v>342000</v>
      </c>
      <c r="I24" s="35">
        <v>1</v>
      </c>
      <c r="J24" s="82"/>
      <c r="K24" s="7" t="s">
        <v>257</v>
      </c>
      <c r="L24" s="1" t="s">
        <v>711</v>
      </c>
      <c r="M24" s="79">
        <v>63600</v>
      </c>
      <c r="N24" s="83">
        <v>0.19600000000000001</v>
      </c>
      <c r="O24" s="35">
        <f t="shared" si="1"/>
        <v>324000</v>
      </c>
      <c r="P24" s="35"/>
    </row>
    <row r="25" spans="1:16" x14ac:dyDescent="0.25">
      <c r="A25" s="11">
        <v>50</v>
      </c>
      <c r="B25" s="11" t="s">
        <v>857</v>
      </c>
      <c r="C25" s="11">
        <v>0.25</v>
      </c>
      <c r="D25" s="7" t="s">
        <v>177</v>
      </c>
      <c r="E25" s="7" t="s">
        <v>712</v>
      </c>
      <c r="F25" s="79">
        <v>117000</v>
      </c>
      <c r="G25" s="29">
        <v>0.14599999999999999</v>
      </c>
      <c r="H25" s="35">
        <f t="shared" si="0"/>
        <v>801000</v>
      </c>
      <c r="I25" s="35"/>
      <c r="J25" s="39"/>
      <c r="K25" s="7" t="s">
        <v>258</v>
      </c>
      <c r="L25" s="7" t="s">
        <v>713</v>
      </c>
      <c r="M25" s="79">
        <v>118000</v>
      </c>
      <c r="N25" s="29">
        <v>0.20200000000000001</v>
      </c>
      <c r="O25" s="35">
        <f t="shared" si="1"/>
        <v>584000</v>
      </c>
      <c r="P25" s="35"/>
    </row>
    <row r="26" spans="1:16" x14ac:dyDescent="0.25">
      <c r="A26" s="11">
        <v>50</v>
      </c>
      <c r="B26" s="11" t="s">
        <v>857</v>
      </c>
      <c r="C26" s="11">
        <v>0.25</v>
      </c>
      <c r="D26" s="7" t="s">
        <v>178</v>
      </c>
      <c r="E26" s="7" t="s">
        <v>714</v>
      </c>
      <c r="F26" s="79">
        <v>152000</v>
      </c>
      <c r="G26" s="29">
        <v>0.308</v>
      </c>
      <c r="H26" s="35">
        <f t="shared" si="0"/>
        <v>494000</v>
      </c>
      <c r="I26" s="35"/>
      <c r="J26" s="39"/>
      <c r="K26" s="7" t="s">
        <v>259</v>
      </c>
      <c r="L26" s="7" t="s">
        <v>715</v>
      </c>
      <c r="M26" s="79">
        <v>103000</v>
      </c>
      <c r="N26" s="29">
        <v>0.21</v>
      </c>
      <c r="O26" s="35">
        <f t="shared" si="1"/>
        <v>490000</v>
      </c>
      <c r="P26" s="35"/>
    </row>
    <row r="27" spans="1:16" x14ac:dyDescent="0.25">
      <c r="A27" s="11">
        <v>50</v>
      </c>
      <c r="B27" s="11" t="s">
        <v>857</v>
      </c>
      <c r="C27" s="11">
        <v>0.25</v>
      </c>
      <c r="D27" s="7" t="s">
        <v>179</v>
      </c>
      <c r="E27" s="7" t="s">
        <v>716</v>
      </c>
      <c r="F27" s="79">
        <v>94200</v>
      </c>
      <c r="G27" s="29">
        <v>0.32700000000000001</v>
      </c>
      <c r="H27" s="35">
        <f t="shared" si="0"/>
        <v>288000</v>
      </c>
      <c r="I27" s="35"/>
      <c r="J27" s="39"/>
      <c r="K27" s="7" t="s">
        <v>260</v>
      </c>
      <c r="L27" s="7" t="s">
        <v>717</v>
      </c>
      <c r="M27" s="79">
        <v>92900</v>
      </c>
      <c r="N27" s="29">
        <v>0.32</v>
      </c>
      <c r="O27" s="35">
        <f t="shared" si="1"/>
        <v>290000</v>
      </c>
      <c r="P27" s="35">
        <v>1</v>
      </c>
    </row>
    <row r="28" spans="1:16" x14ac:dyDescent="0.25">
      <c r="A28" s="11">
        <v>50</v>
      </c>
      <c r="B28" s="11" t="s">
        <v>858</v>
      </c>
      <c r="C28" s="18">
        <f>20/60</f>
        <v>0.33333333333333331</v>
      </c>
      <c r="D28" s="7" t="s">
        <v>180</v>
      </c>
      <c r="E28" s="7" t="s">
        <v>718</v>
      </c>
      <c r="F28" s="79">
        <v>144000</v>
      </c>
      <c r="G28" s="29">
        <v>0.249</v>
      </c>
      <c r="H28" s="35">
        <f t="shared" si="0"/>
        <v>578000</v>
      </c>
      <c r="I28" s="35">
        <v>1</v>
      </c>
      <c r="J28" s="39"/>
      <c r="K28" s="7" t="s">
        <v>261</v>
      </c>
      <c r="L28" s="7" t="s">
        <v>719</v>
      </c>
      <c r="M28" s="79">
        <v>87700</v>
      </c>
      <c r="N28" s="29">
        <v>0.34599999999999997</v>
      </c>
      <c r="O28" s="35">
        <f t="shared" si="1"/>
        <v>253000</v>
      </c>
      <c r="P28" s="35"/>
    </row>
    <row r="29" spans="1:16" x14ac:dyDescent="0.25">
      <c r="A29" s="11">
        <v>50</v>
      </c>
      <c r="B29" s="11" t="s">
        <v>858</v>
      </c>
      <c r="C29" s="18">
        <f>20/60</f>
        <v>0.33333333333333331</v>
      </c>
      <c r="D29" s="7" t="s">
        <v>181</v>
      </c>
      <c r="E29" s="7" t="s">
        <v>720</v>
      </c>
      <c r="F29" s="79">
        <v>123000</v>
      </c>
      <c r="G29" s="29">
        <v>0.432</v>
      </c>
      <c r="H29" s="35">
        <f t="shared" si="0"/>
        <v>285000</v>
      </c>
      <c r="I29" s="35"/>
      <c r="J29" s="39"/>
      <c r="K29" s="7" t="s">
        <v>262</v>
      </c>
      <c r="L29" s="7" t="s">
        <v>721</v>
      </c>
      <c r="M29" s="79">
        <v>83700</v>
      </c>
      <c r="N29" s="29">
        <v>0.34899999999999998</v>
      </c>
      <c r="O29" s="35">
        <f t="shared" si="1"/>
        <v>240000</v>
      </c>
      <c r="P29" s="35"/>
    </row>
    <row r="30" spans="1:16" x14ac:dyDescent="0.25">
      <c r="A30" s="11">
        <v>50</v>
      </c>
      <c r="B30" s="11" t="s">
        <v>858</v>
      </c>
      <c r="C30" s="18">
        <f>20/60</f>
        <v>0.33333333333333331</v>
      </c>
      <c r="D30" s="7" t="s">
        <v>182</v>
      </c>
      <c r="E30" s="7" t="s">
        <v>722</v>
      </c>
      <c r="F30" s="79">
        <v>126000</v>
      </c>
      <c r="G30" s="29">
        <v>0.40899999999999997</v>
      </c>
      <c r="H30" s="35">
        <f t="shared" si="0"/>
        <v>308000</v>
      </c>
      <c r="I30" s="35"/>
      <c r="J30" s="39"/>
      <c r="K30" s="7" t="s">
        <v>263</v>
      </c>
      <c r="L30" s="7" t="s">
        <v>723</v>
      </c>
      <c r="M30" s="79">
        <v>136000</v>
      </c>
      <c r="N30" s="29">
        <v>0.14599999999999999</v>
      </c>
      <c r="O30" s="35">
        <f t="shared" si="1"/>
        <v>932000</v>
      </c>
      <c r="P30" s="35">
        <v>1</v>
      </c>
    </row>
    <row r="31" spans="1:16" x14ac:dyDescent="0.25">
      <c r="A31" s="11">
        <v>50</v>
      </c>
      <c r="B31" s="11" t="s">
        <v>859</v>
      </c>
      <c r="C31" s="11">
        <v>0.5</v>
      </c>
      <c r="D31" s="7" t="s">
        <v>183</v>
      </c>
      <c r="E31" s="7" t="s">
        <v>724</v>
      </c>
      <c r="F31" s="79">
        <v>123000</v>
      </c>
      <c r="G31" s="29">
        <v>0.216</v>
      </c>
      <c r="H31" s="35">
        <f t="shared" si="0"/>
        <v>569000</v>
      </c>
      <c r="I31" s="35"/>
      <c r="J31" s="39"/>
      <c r="K31" s="7" t="s">
        <v>264</v>
      </c>
      <c r="L31" s="7" t="s">
        <v>725</v>
      </c>
      <c r="M31" s="79">
        <v>103000</v>
      </c>
      <c r="N31" s="29">
        <v>0.28399999999999997</v>
      </c>
      <c r="O31" s="35">
        <f t="shared" si="1"/>
        <v>363000</v>
      </c>
      <c r="P31" s="35"/>
    </row>
    <row r="32" spans="1:16" x14ac:dyDescent="0.25">
      <c r="A32" s="11">
        <v>50</v>
      </c>
      <c r="B32" s="11" t="s">
        <v>859</v>
      </c>
      <c r="C32" s="11">
        <v>0.5</v>
      </c>
      <c r="D32" s="7" t="s">
        <v>184</v>
      </c>
      <c r="E32" s="7" t="s">
        <v>726</v>
      </c>
      <c r="F32" s="79">
        <v>103000</v>
      </c>
      <c r="G32" s="29">
        <v>0.221</v>
      </c>
      <c r="H32" s="35">
        <f t="shared" si="0"/>
        <v>466000</v>
      </c>
      <c r="I32" s="35"/>
      <c r="J32" s="39"/>
      <c r="K32" s="7" t="s">
        <v>265</v>
      </c>
      <c r="L32" s="7" t="s">
        <v>727</v>
      </c>
      <c r="M32" s="79">
        <v>110000</v>
      </c>
      <c r="N32" s="29">
        <v>0.22</v>
      </c>
      <c r="O32" s="35">
        <f t="shared" si="1"/>
        <v>500000</v>
      </c>
      <c r="P32" s="35"/>
    </row>
    <row r="33" spans="1:16" x14ac:dyDescent="0.25">
      <c r="A33" s="11">
        <v>50</v>
      </c>
      <c r="B33" s="11" t="s">
        <v>859</v>
      </c>
      <c r="C33" s="11">
        <v>0.5</v>
      </c>
      <c r="D33" s="7" t="s">
        <v>185</v>
      </c>
      <c r="E33" s="7" t="s">
        <v>728</v>
      </c>
      <c r="F33" s="79">
        <v>140000</v>
      </c>
      <c r="G33" s="29">
        <v>0.14599999999999999</v>
      </c>
      <c r="H33" s="35">
        <f t="shared" si="0"/>
        <v>959000</v>
      </c>
      <c r="I33" s="35">
        <v>1</v>
      </c>
      <c r="J33" s="39"/>
      <c r="K33" s="7" t="s">
        <v>266</v>
      </c>
      <c r="L33" s="7" t="s">
        <v>729</v>
      </c>
      <c r="M33" s="79">
        <v>95700</v>
      </c>
      <c r="N33" s="29">
        <v>0.17499999999999999</v>
      </c>
      <c r="O33" s="35">
        <f t="shared" si="1"/>
        <v>547000</v>
      </c>
      <c r="P33" s="35"/>
    </row>
    <row r="34" spans="1:16" x14ac:dyDescent="0.25">
      <c r="A34" s="11">
        <v>50</v>
      </c>
      <c r="B34" s="11" t="s">
        <v>860</v>
      </c>
      <c r="C34" s="11">
        <v>1</v>
      </c>
      <c r="D34" s="7" t="s">
        <v>186</v>
      </c>
      <c r="E34" s="7" t="s">
        <v>730</v>
      </c>
      <c r="F34" s="79">
        <v>93100</v>
      </c>
      <c r="G34" s="29">
        <v>0.214</v>
      </c>
      <c r="H34" s="35">
        <f t="shared" si="0"/>
        <v>435000</v>
      </c>
      <c r="I34" s="35"/>
      <c r="J34" s="39"/>
      <c r="K34" s="7" t="s">
        <v>267</v>
      </c>
      <c r="L34" s="7" t="s">
        <v>731</v>
      </c>
      <c r="M34" s="79">
        <v>110000</v>
      </c>
      <c r="N34" s="29">
        <v>0.19</v>
      </c>
      <c r="O34" s="35">
        <f t="shared" si="1"/>
        <v>579000</v>
      </c>
      <c r="P34" s="35"/>
    </row>
    <row r="35" spans="1:16" x14ac:dyDescent="0.25">
      <c r="A35" s="11">
        <v>50</v>
      </c>
      <c r="B35" s="11" t="s">
        <v>860</v>
      </c>
      <c r="C35" s="11">
        <v>1</v>
      </c>
      <c r="D35" s="7" t="s">
        <v>187</v>
      </c>
      <c r="E35" s="7" t="s">
        <v>732</v>
      </c>
      <c r="F35" s="79">
        <v>118000</v>
      </c>
      <c r="G35" s="29">
        <v>0.307</v>
      </c>
      <c r="H35" s="35">
        <f t="shared" si="0"/>
        <v>384000</v>
      </c>
      <c r="I35" s="35"/>
      <c r="J35" s="39"/>
      <c r="K35" s="7" t="s">
        <v>268</v>
      </c>
      <c r="L35" s="7" t="s">
        <v>733</v>
      </c>
      <c r="M35" s="79">
        <v>100000</v>
      </c>
      <c r="N35" s="29">
        <v>0.19600000000000001</v>
      </c>
      <c r="O35" s="35">
        <f t="shared" si="1"/>
        <v>510000</v>
      </c>
      <c r="P35" s="35"/>
    </row>
    <row r="36" spans="1:16" x14ac:dyDescent="0.25">
      <c r="A36" s="11">
        <v>50</v>
      </c>
      <c r="B36" s="11" t="s">
        <v>860</v>
      </c>
      <c r="C36" s="11">
        <v>1</v>
      </c>
      <c r="D36" s="7" t="s">
        <v>188</v>
      </c>
      <c r="E36" s="7" t="s">
        <v>734</v>
      </c>
      <c r="F36" s="79">
        <v>101000</v>
      </c>
      <c r="G36" s="29">
        <v>0.45400000000000001</v>
      </c>
      <c r="H36" s="35">
        <f t="shared" si="0"/>
        <v>222000</v>
      </c>
      <c r="I36" s="35">
        <v>1</v>
      </c>
      <c r="J36" s="39"/>
      <c r="K36" s="7" t="s">
        <v>269</v>
      </c>
      <c r="L36" s="7" t="s">
        <v>735</v>
      </c>
      <c r="M36" s="79">
        <v>105000</v>
      </c>
      <c r="N36" s="29">
        <v>0.20300000000000001</v>
      </c>
      <c r="O36" s="35">
        <f t="shared" si="1"/>
        <v>517000</v>
      </c>
      <c r="P36" s="35"/>
    </row>
    <row r="37" spans="1:16" x14ac:dyDescent="0.25">
      <c r="A37" s="11">
        <v>50</v>
      </c>
      <c r="B37" s="11" t="s">
        <v>861</v>
      </c>
      <c r="C37" s="11">
        <v>2</v>
      </c>
      <c r="D37" s="7" t="s">
        <v>189</v>
      </c>
      <c r="E37" s="7" t="s">
        <v>736</v>
      </c>
      <c r="F37" s="79">
        <v>88100</v>
      </c>
      <c r="G37" s="29">
        <v>0.34899999999999998</v>
      </c>
      <c r="H37" s="35">
        <f t="shared" si="0"/>
        <v>252000</v>
      </c>
      <c r="I37" s="35"/>
      <c r="J37" s="39"/>
      <c r="K37" s="7" t="s">
        <v>270</v>
      </c>
      <c r="L37" s="7" t="s">
        <v>737</v>
      </c>
      <c r="M37" s="79">
        <v>117000</v>
      </c>
      <c r="N37" s="29">
        <v>0.13400000000000001</v>
      </c>
      <c r="O37" s="35">
        <f t="shared" si="1"/>
        <v>873000</v>
      </c>
      <c r="P37" s="35">
        <v>1</v>
      </c>
    </row>
    <row r="38" spans="1:16" x14ac:dyDescent="0.25">
      <c r="A38" s="11">
        <v>50</v>
      </c>
      <c r="B38" s="11" t="s">
        <v>861</v>
      </c>
      <c r="C38" s="11">
        <v>2</v>
      </c>
      <c r="D38" s="7" t="s">
        <v>190</v>
      </c>
      <c r="E38" s="7" t="s">
        <v>738</v>
      </c>
      <c r="F38" s="79">
        <v>82400</v>
      </c>
      <c r="G38" s="29">
        <v>0.252</v>
      </c>
      <c r="H38" s="35">
        <f t="shared" si="0"/>
        <v>327000</v>
      </c>
      <c r="I38" s="35"/>
      <c r="J38" s="39"/>
      <c r="K38" s="7" t="s">
        <v>271</v>
      </c>
      <c r="L38" s="7" t="s">
        <v>739</v>
      </c>
      <c r="M38" s="79">
        <v>89600</v>
      </c>
      <c r="N38" s="29">
        <v>0.18099999999999999</v>
      </c>
      <c r="O38" s="35">
        <f t="shared" si="1"/>
        <v>495000</v>
      </c>
      <c r="P38" s="35"/>
    </row>
    <row r="39" spans="1:16" x14ac:dyDescent="0.25">
      <c r="A39" s="11">
        <v>50</v>
      </c>
      <c r="B39" s="11" t="s">
        <v>861</v>
      </c>
      <c r="C39" s="11">
        <v>2</v>
      </c>
      <c r="D39" s="7" t="s">
        <v>191</v>
      </c>
      <c r="E39" s="7" t="s">
        <v>740</v>
      </c>
      <c r="F39" s="79">
        <v>75500</v>
      </c>
      <c r="G39" s="29">
        <v>0.312</v>
      </c>
      <c r="H39" s="35">
        <f t="shared" si="0"/>
        <v>242000</v>
      </c>
      <c r="I39" s="35"/>
      <c r="J39" s="39"/>
      <c r="K39" s="7" t="s">
        <v>272</v>
      </c>
      <c r="L39" s="7" t="s">
        <v>741</v>
      </c>
      <c r="M39" s="79">
        <v>100000</v>
      </c>
      <c r="N39" s="29">
        <v>0.17799999999999999</v>
      </c>
      <c r="O39" s="35">
        <f t="shared" si="1"/>
        <v>562000</v>
      </c>
      <c r="P39" s="35"/>
    </row>
    <row r="40" spans="1:16" x14ac:dyDescent="0.25">
      <c r="A40" s="11">
        <v>50</v>
      </c>
      <c r="B40" s="11" t="s">
        <v>862</v>
      </c>
      <c r="C40" s="11">
        <v>4</v>
      </c>
      <c r="D40" s="7" t="s">
        <v>192</v>
      </c>
      <c r="E40" s="7" t="s">
        <v>742</v>
      </c>
      <c r="F40" s="79">
        <v>14000</v>
      </c>
      <c r="G40" s="29">
        <v>0.14299999999999999</v>
      </c>
      <c r="H40" s="35">
        <f>ROUND(F40/G40,-2)</f>
        <v>97900</v>
      </c>
      <c r="I40" s="35"/>
      <c r="J40" s="39"/>
      <c r="K40" s="7" t="s">
        <v>273</v>
      </c>
      <c r="L40" s="7" t="s">
        <v>743</v>
      </c>
      <c r="M40" s="79">
        <v>36500</v>
      </c>
      <c r="N40" s="29">
        <v>0.23100000000000001</v>
      </c>
      <c r="O40" s="35">
        <f t="shared" si="1"/>
        <v>158000</v>
      </c>
      <c r="P40" s="35"/>
    </row>
    <row r="41" spans="1:16" x14ac:dyDescent="0.25">
      <c r="A41" s="11">
        <v>50</v>
      </c>
      <c r="B41" s="11" t="s">
        <v>862</v>
      </c>
      <c r="C41" s="11">
        <v>4</v>
      </c>
      <c r="D41" s="7" t="s">
        <v>193</v>
      </c>
      <c r="E41" s="7" t="s">
        <v>744</v>
      </c>
      <c r="F41" s="79">
        <v>27400</v>
      </c>
      <c r="G41" s="29">
        <v>0.21099999999999999</v>
      </c>
      <c r="H41" s="35">
        <f t="shared" si="0"/>
        <v>130000</v>
      </c>
      <c r="I41" s="35"/>
      <c r="J41" s="39"/>
      <c r="K41" s="7" t="s">
        <v>274</v>
      </c>
      <c r="L41" s="7" t="s">
        <v>745</v>
      </c>
      <c r="M41" s="79">
        <v>41600</v>
      </c>
      <c r="N41" s="29">
        <v>0.158</v>
      </c>
      <c r="O41" s="35">
        <f t="shared" si="1"/>
        <v>263000</v>
      </c>
      <c r="P41" s="35"/>
    </row>
    <row r="42" spans="1:16" x14ac:dyDescent="0.25">
      <c r="A42" s="11">
        <v>50</v>
      </c>
      <c r="B42" s="11" t="s">
        <v>862</v>
      </c>
      <c r="C42" s="11">
        <v>4</v>
      </c>
      <c r="D42" s="7" t="s">
        <v>194</v>
      </c>
      <c r="E42" s="7" t="s">
        <v>746</v>
      </c>
      <c r="F42" s="79">
        <v>28400</v>
      </c>
      <c r="G42" s="29">
        <v>0.2</v>
      </c>
      <c r="H42" s="35">
        <f t="shared" si="0"/>
        <v>142000</v>
      </c>
      <c r="I42" s="35"/>
      <c r="J42" s="39"/>
      <c r="K42" s="7" t="s">
        <v>275</v>
      </c>
      <c r="L42" s="7" t="s">
        <v>747</v>
      </c>
      <c r="M42" s="79">
        <v>26200</v>
      </c>
      <c r="N42" s="29">
        <v>0.22700000000000001</v>
      </c>
      <c r="O42" s="35">
        <f t="shared" si="1"/>
        <v>115000</v>
      </c>
      <c r="P42" s="35"/>
    </row>
    <row r="43" spans="1:16" x14ac:dyDescent="0.25">
      <c r="A43" s="11">
        <v>50</v>
      </c>
      <c r="B43" s="11" t="s">
        <v>863</v>
      </c>
      <c r="C43" s="11">
        <v>8</v>
      </c>
      <c r="D43" s="7" t="s">
        <v>195</v>
      </c>
      <c r="E43" s="7" t="s">
        <v>748</v>
      </c>
      <c r="F43" s="79">
        <v>1050</v>
      </c>
      <c r="G43" s="29">
        <v>0.20699999999999999</v>
      </c>
      <c r="H43" s="35">
        <f>ROUND(F43/G43,-1)</f>
        <v>5070</v>
      </c>
      <c r="I43" s="35">
        <v>1</v>
      </c>
      <c r="J43" s="39"/>
      <c r="K43" s="7" t="s">
        <v>276</v>
      </c>
      <c r="L43" s="7" t="s">
        <v>749</v>
      </c>
      <c r="M43" s="79">
        <v>23400</v>
      </c>
      <c r="N43" s="29">
        <v>0.124</v>
      </c>
      <c r="O43" s="35">
        <f t="shared" si="1"/>
        <v>189000</v>
      </c>
      <c r="P43" s="35"/>
    </row>
    <row r="44" spans="1:16" ht="14.1" customHeight="1" x14ac:dyDescent="0.25">
      <c r="A44" s="11">
        <v>50</v>
      </c>
      <c r="B44" s="11" t="s">
        <v>863</v>
      </c>
      <c r="C44" s="11">
        <v>8</v>
      </c>
      <c r="D44" s="7" t="s">
        <v>196</v>
      </c>
      <c r="E44" s="7" t="s">
        <v>750</v>
      </c>
      <c r="F44" s="79">
        <v>20400</v>
      </c>
      <c r="G44" s="29">
        <v>0.24199999999999999</v>
      </c>
      <c r="H44" s="35">
        <f t="shared" ref="H44:H57" si="2">ROUND(F44/G44,-1)</f>
        <v>84300</v>
      </c>
      <c r="I44" s="35">
        <v>1</v>
      </c>
      <c r="J44" s="39"/>
      <c r="K44" s="7" t="s">
        <v>277</v>
      </c>
      <c r="L44" s="7" t="s">
        <v>894</v>
      </c>
      <c r="M44" s="79">
        <v>2120</v>
      </c>
      <c r="N44" s="29">
        <v>0.124</v>
      </c>
      <c r="O44" s="35">
        <f>ROUND(M44/N44,-2)</f>
        <v>17100</v>
      </c>
      <c r="P44" s="35" t="s">
        <v>879</v>
      </c>
    </row>
    <row r="45" spans="1:16" x14ac:dyDescent="0.25">
      <c r="A45" s="11">
        <v>50</v>
      </c>
      <c r="B45" s="11" t="s">
        <v>863</v>
      </c>
      <c r="C45" s="11">
        <v>8</v>
      </c>
      <c r="D45" s="7" t="s">
        <v>197</v>
      </c>
      <c r="E45" s="7" t="s">
        <v>751</v>
      </c>
      <c r="F45" s="79">
        <v>29400</v>
      </c>
      <c r="G45" s="29">
        <v>0.17</v>
      </c>
      <c r="H45" s="35">
        <f>ROUND(F45/G45,-3)</f>
        <v>173000</v>
      </c>
      <c r="I45" s="35">
        <v>1</v>
      </c>
      <c r="J45" s="39"/>
      <c r="K45" s="7" t="s">
        <v>278</v>
      </c>
      <c r="L45" s="7" t="s">
        <v>752</v>
      </c>
      <c r="M45" s="79">
        <v>20500</v>
      </c>
      <c r="N45" s="31">
        <v>8.6199999999999999E-2</v>
      </c>
      <c r="O45" s="35">
        <f t="shared" si="1"/>
        <v>238000</v>
      </c>
      <c r="P45" s="35"/>
    </row>
    <row r="46" spans="1:16" x14ac:dyDescent="0.25">
      <c r="A46" s="11">
        <v>50</v>
      </c>
      <c r="B46" s="11" t="s">
        <v>864</v>
      </c>
      <c r="C46" s="11">
        <v>12</v>
      </c>
      <c r="D46" s="7" t="s">
        <v>198</v>
      </c>
      <c r="E46" s="7" t="s">
        <v>753</v>
      </c>
      <c r="F46" s="79">
        <v>3060</v>
      </c>
      <c r="G46" s="29">
        <v>0.54300000000000004</v>
      </c>
      <c r="H46" s="35">
        <f t="shared" si="2"/>
        <v>5640</v>
      </c>
      <c r="I46" s="35">
        <v>1</v>
      </c>
      <c r="J46" s="39"/>
      <c r="K46" s="7" t="s">
        <v>279</v>
      </c>
      <c r="L46" s="7" t="s">
        <v>754</v>
      </c>
      <c r="M46" s="79">
        <v>5700</v>
      </c>
      <c r="N46" s="29">
        <v>0.47899999999999998</v>
      </c>
      <c r="O46" s="35">
        <f>ROUND(M46/N46,-2)</f>
        <v>11900</v>
      </c>
      <c r="P46" s="35"/>
    </row>
    <row r="47" spans="1:16" x14ac:dyDescent="0.25">
      <c r="A47" s="11">
        <v>50</v>
      </c>
      <c r="B47" s="11" t="s">
        <v>864</v>
      </c>
      <c r="C47" s="11">
        <v>12</v>
      </c>
      <c r="D47" s="7" t="s">
        <v>199</v>
      </c>
      <c r="E47" s="7" t="s">
        <v>755</v>
      </c>
      <c r="F47" s="79">
        <v>4740</v>
      </c>
      <c r="G47" s="29">
        <v>0.28100000000000003</v>
      </c>
      <c r="H47" s="35">
        <f>ROUND(F47/G47,-2)</f>
        <v>16900</v>
      </c>
      <c r="I47" s="35">
        <v>1</v>
      </c>
      <c r="J47" s="39"/>
      <c r="K47" s="1" t="s">
        <v>280</v>
      </c>
      <c r="L47" s="7" t="s">
        <v>756</v>
      </c>
      <c r="M47" s="79">
        <v>17400</v>
      </c>
      <c r="N47" s="29">
        <v>0.498</v>
      </c>
      <c r="O47" s="36">
        <f>ROUND(M47/N47,-2)</f>
        <v>34900</v>
      </c>
      <c r="P47" s="36">
        <v>1</v>
      </c>
    </row>
    <row r="48" spans="1:16" x14ac:dyDescent="0.25">
      <c r="A48" s="11">
        <v>50</v>
      </c>
      <c r="B48" s="11" t="s">
        <v>864</v>
      </c>
      <c r="C48" s="11">
        <v>12</v>
      </c>
      <c r="D48" s="7" t="s">
        <v>200</v>
      </c>
      <c r="E48" s="7" t="s">
        <v>757</v>
      </c>
      <c r="F48" s="79">
        <v>790</v>
      </c>
      <c r="G48" s="29">
        <v>0.39800000000000002</v>
      </c>
      <c r="H48" s="35">
        <f t="shared" si="2"/>
        <v>1980</v>
      </c>
      <c r="I48" s="35">
        <v>1</v>
      </c>
      <c r="J48" s="39"/>
      <c r="K48" s="1" t="s">
        <v>281</v>
      </c>
      <c r="L48" s="7" t="s">
        <v>758</v>
      </c>
      <c r="M48" s="79">
        <v>8330</v>
      </c>
      <c r="N48" s="29">
        <v>0.38700000000000001</v>
      </c>
      <c r="O48" s="36">
        <f>ROUND(M48/N48,-2)</f>
        <v>21500</v>
      </c>
      <c r="P48" s="36"/>
    </row>
    <row r="49" spans="1:16" x14ac:dyDescent="0.25">
      <c r="A49" s="11">
        <v>50</v>
      </c>
      <c r="B49" s="11" t="s">
        <v>865</v>
      </c>
      <c r="C49" s="11">
        <v>24</v>
      </c>
      <c r="D49" s="7" t="s">
        <v>201</v>
      </c>
      <c r="E49" s="7" t="s">
        <v>759</v>
      </c>
      <c r="F49" s="79">
        <v>178</v>
      </c>
      <c r="G49" s="29">
        <v>0.33900000000000002</v>
      </c>
      <c r="H49" s="35">
        <f>ROUND(F49/G49,0)</f>
        <v>525</v>
      </c>
      <c r="I49" s="35">
        <v>1</v>
      </c>
      <c r="J49" s="39"/>
      <c r="K49" s="7" t="s">
        <v>282</v>
      </c>
      <c r="L49" s="7" t="s">
        <v>760</v>
      </c>
      <c r="M49" s="79">
        <v>5630</v>
      </c>
      <c r="N49" s="29">
        <v>0.126</v>
      </c>
      <c r="O49" s="36">
        <f>ROUND(M49/N49,-2)</f>
        <v>44700</v>
      </c>
      <c r="P49" s="36">
        <v>1</v>
      </c>
    </row>
    <row r="50" spans="1:16" x14ac:dyDescent="0.25">
      <c r="A50" s="11">
        <v>50</v>
      </c>
      <c r="B50" s="11" t="s">
        <v>865</v>
      </c>
      <c r="C50" s="11">
        <v>24</v>
      </c>
      <c r="D50" s="1" t="s">
        <v>202</v>
      </c>
      <c r="E50" s="7" t="s">
        <v>761</v>
      </c>
      <c r="F50" s="79">
        <v>1060</v>
      </c>
      <c r="G50" s="29">
        <v>0.41399999999999998</v>
      </c>
      <c r="H50" s="35">
        <f t="shared" si="2"/>
        <v>2560</v>
      </c>
      <c r="I50" s="35">
        <v>1</v>
      </c>
      <c r="J50" s="39"/>
      <c r="K50" s="7" t="s">
        <v>283</v>
      </c>
      <c r="L50" s="7" t="s">
        <v>762</v>
      </c>
      <c r="M50" s="79">
        <v>744</v>
      </c>
      <c r="N50" s="29">
        <v>0.155</v>
      </c>
      <c r="O50" s="36">
        <f>ROUND(M50/N50,-1)</f>
        <v>4800</v>
      </c>
      <c r="P50" s="36"/>
    </row>
    <row r="51" spans="1:16" x14ac:dyDescent="0.25">
      <c r="A51" s="11">
        <v>50</v>
      </c>
      <c r="B51" s="11" t="s">
        <v>865</v>
      </c>
      <c r="C51" s="11">
        <v>24</v>
      </c>
      <c r="D51" s="1" t="s">
        <v>203</v>
      </c>
      <c r="E51" s="7" t="s">
        <v>763</v>
      </c>
      <c r="F51" s="79">
        <v>553</v>
      </c>
      <c r="G51" s="29">
        <v>0.35899999999999999</v>
      </c>
      <c r="H51" s="35">
        <f t="shared" si="2"/>
        <v>1540</v>
      </c>
      <c r="I51" s="35"/>
      <c r="J51" s="39"/>
      <c r="K51" s="7" t="s">
        <v>284</v>
      </c>
      <c r="L51" s="7" t="s">
        <v>764</v>
      </c>
      <c r="M51" s="79">
        <v>493</v>
      </c>
      <c r="N51" s="29">
        <v>0.309</v>
      </c>
      <c r="O51" s="36">
        <f>ROUND(M51/N51,-1)</f>
        <v>1600</v>
      </c>
      <c r="P51" s="36"/>
    </row>
    <row r="52" spans="1:16" x14ac:dyDescent="0.25">
      <c r="A52" s="11">
        <v>50</v>
      </c>
      <c r="B52" s="11" t="s">
        <v>866</v>
      </c>
      <c r="C52" s="11">
        <v>48</v>
      </c>
      <c r="D52" s="7" t="s">
        <v>204</v>
      </c>
      <c r="E52" s="7" t="s">
        <v>765</v>
      </c>
      <c r="F52" s="79">
        <v>125</v>
      </c>
      <c r="G52" s="29">
        <v>0.309</v>
      </c>
      <c r="H52" s="35">
        <f>ROUND(F52/G52,0)</f>
        <v>405</v>
      </c>
      <c r="I52" s="35">
        <v>1</v>
      </c>
      <c r="J52" s="39"/>
      <c r="K52" s="7" t="s">
        <v>285</v>
      </c>
      <c r="L52" s="7" t="s">
        <v>766</v>
      </c>
      <c r="M52" s="79">
        <v>960</v>
      </c>
      <c r="N52" s="29">
        <v>0.27400000000000002</v>
      </c>
      <c r="O52" s="36">
        <f>ROUND(M52/N52,-1)</f>
        <v>3500</v>
      </c>
      <c r="P52" s="36">
        <v>1</v>
      </c>
    </row>
    <row r="53" spans="1:16" x14ac:dyDescent="0.25">
      <c r="A53" s="11">
        <v>50</v>
      </c>
      <c r="B53" s="11" t="s">
        <v>866</v>
      </c>
      <c r="C53" s="11">
        <v>48</v>
      </c>
      <c r="D53" s="7" t="s">
        <v>205</v>
      </c>
      <c r="E53" s="1" t="s">
        <v>767</v>
      </c>
      <c r="F53" s="79">
        <v>104</v>
      </c>
      <c r="G53" s="83">
        <v>0.39500000000000002</v>
      </c>
      <c r="H53" s="81">
        <f>ROUND(F53/G53,0)</f>
        <v>263</v>
      </c>
      <c r="I53" s="81"/>
      <c r="J53" s="82"/>
      <c r="K53" s="7" t="s">
        <v>286</v>
      </c>
      <c r="L53" s="1" t="s">
        <v>768</v>
      </c>
      <c r="M53" s="79">
        <v>272</v>
      </c>
      <c r="N53" s="83">
        <v>0.29199999999999998</v>
      </c>
      <c r="O53" s="79">
        <f>ROUND(M53/N53,0)</f>
        <v>932</v>
      </c>
      <c r="P53" s="79">
        <v>1</v>
      </c>
    </row>
    <row r="54" spans="1:16" x14ac:dyDescent="0.25">
      <c r="A54" s="10">
        <v>50</v>
      </c>
      <c r="B54" s="10" t="s">
        <v>866</v>
      </c>
      <c r="C54" s="10">
        <v>48</v>
      </c>
      <c r="D54" s="13" t="s">
        <v>206</v>
      </c>
      <c r="E54" s="77" t="s">
        <v>769</v>
      </c>
      <c r="F54" s="91">
        <v>86.2</v>
      </c>
      <c r="G54" s="88">
        <v>0.51100000000000001</v>
      </c>
      <c r="H54" s="85">
        <f>ROUND(F54/G54,0)</f>
        <v>169</v>
      </c>
      <c r="I54" s="85"/>
      <c r="J54" s="86"/>
      <c r="K54" s="13" t="s">
        <v>287</v>
      </c>
      <c r="L54" s="77" t="s">
        <v>770</v>
      </c>
      <c r="M54" s="87">
        <v>109</v>
      </c>
      <c r="N54" s="88">
        <v>0.39600000000000002</v>
      </c>
      <c r="O54" s="87">
        <f>ROUND(M54/N54,0)</f>
        <v>275</v>
      </c>
      <c r="P54" s="87">
        <v>1</v>
      </c>
    </row>
    <row r="55" spans="1:16" x14ac:dyDescent="0.25">
      <c r="A55" s="11">
        <v>100</v>
      </c>
      <c r="B55" s="12" t="s">
        <v>13</v>
      </c>
      <c r="C55" s="12" t="s">
        <v>13</v>
      </c>
      <c r="D55" s="7" t="s">
        <v>207</v>
      </c>
      <c r="E55" s="7" t="s">
        <v>771</v>
      </c>
      <c r="F55" s="79">
        <v>2190</v>
      </c>
      <c r="G55" s="29">
        <v>0.313</v>
      </c>
      <c r="H55" s="35">
        <f t="shared" si="2"/>
        <v>7000</v>
      </c>
      <c r="I55" s="35"/>
      <c r="J55" s="39"/>
      <c r="K55" s="1" t="s">
        <v>288</v>
      </c>
      <c r="L55" s="7" t="s">
        <v>772</v>
      </c>
      <c r="M55" s="79">
        <v>3540</v>
      </c>
      <c r="N55" s="29">
        <v>0.38900000000000001</v>
      </c>
      <c r="O55" s="36">
        <f>ROUND(M55/N55,-1)</f>
        <v>9100</v>
      </c>
      <c r="P55" s="36"/>
    </row>
    <row r="56" spans="1:16" x14ac:dyDescent="0.25">
      <c r="A56" s="11">
        <v>100</v>
      </c>
      <c r="B56" s="12" t="s">
        <v>13</v>
      </c>
      <c r="C56" s="12" t="s">
        <v>13</v>
      </c>
      <c r="D56" s="7" t="s">
        <v>208</v>
      </c>
      <c r="E56" s="7" t="s">
        <v>773</v>
      </c>
      <c r="F56" s="79">
        <v>3220</v>
      </c>
      <c r="G56" s="29">
        <v>0.47599999999999998</v>
      </c>
      <c r="H56" s="35">
        <f t="shared" si="2"/>
        <v>6760</v>
      </c>
      <c r="I56" s="35"/>
      <c r="J56" s="39"/>
      <c r="K56" s="7" t="s">
        <v>289</v>
      </c>
      <c r="L56" s="7" t="s">
        <v>774</v>
      </c>
      <c r="M56" s="79">
        <v>2930</v>
      </c>
      <c r="N56" s="29">
        <v>0.45</v>
      </c>
      <c r="O56" s="36">
        <f>ROUND(M56/N56,-1)</f>
        <v>6510</v>
      </c>
      <c r="P56" s="36"/>
    </row>
    <row r="57" spans="1:16" x14ac:dyDescent="0.25">
      <c r="A57" s="11">
        <v>100</v>
      </c>
      <c r="B57" s="12" t="s">
        <v>13</v>
      </c>
      <c r="C57" s="12" t="s">
        <v>13</v>
      </c>
      <c r="D57" s="7" t="s">
        <v>209</v>
      </c>
      <c r="E57" s="7" t="s">
        <v>775</v>
      </c>
      <c r="F57" s="79">
        <v>1140</v>
      </c>
      <c r="G57" s="29">
        <v>0.21299999999999999</v>
      </c>
      <c r="H57" s="35">
        <f t="shared" si="2"/>
        <v>5350</v>
      </c>
      <c r="I57" s="35"/>
      <c r="J57" s="39"/>
      <c r="K57" s="7" t="s">
        <v>290</v>
      </c>
      <c r="L57" s="7" t="s">
        <v>776</v>
      </c>
      <c r="M57" s="79">
        <v>6100</v>
      </c>
      <c r="N57" s="29">
        <v>0.20300000000000001</v>
      </c>
      <c r="O57" s="36">
        <f>ROUND(M57/N57,-2)</f>
        <v>30000</v>
      </c>
      <c r="P57" s="36">
        <v>1</v>
      </c>
    </row>
    <row r="58" spans="1:16" x14ac:dyDescent="0.25">
      <c r="A58" s="11">
        <v>100</v>
      </c>
      <c r="B58" s="11" t="s">
        <v>855</v>
      </c>
      <c r="C58" s="17">
        <f>5/60</f>
        <v>8.3333333333333329E-2</v>
      </c>
      <c r="D58" s="1" t="s">
        <v>210</v>
      </c>
      <c r="E58" s="7" t="s">
        <v>777</v>
      </c>
      <c r="F58" s="79">
        <v>235000</v>
      </c>
      <c r="G58" s="29">
        <v>0.28699999999999998</v>
      </c>
      <c r="H58" s="35">
        <f t="shared" ref="H58:H86" si="3">ROUND(F58/G58,-3)</f>
        <v>819000</v>
      </c>
      <c r="I58" s="35"/>
      <c r="J58" s="39"/>
      <c r="K58" s="7" t="s">
        <v>291</v>
      </c>
      <c r="L58" s="7" t="s">
        <v>778</v>
      </c>
      <c r="M58" s="79">
        <v>196000</v>
      </c>
      <c r="N58" s="31">
        <v>9.01E-2</v>
      </c>
      <c r="O58" s="36">
        <f>ROUND(M58/N58,-4)</f>
        <v>2180000</v>
      </c>
      <c r="P58" s="36">
        <v>1</v>
      </c>
    </row>
    <row r="59" spans="1:16" x14ac:dyDescent="0.25">
      <c r="A59" s="11">
        <v>100</v>
      </c>
      <c r="B59" s="11" t="s">
        <v>855</v>
      </c>
      <c r="C59" s="17">
        <f>5/60</f>
        <v>8.3333333333333329E-2</v>
      </c>
      <c r="D59" s="7" t="s">
        <v>211</v>
      </c>
      <c r="E59" s="7" t="s">
        <v>779</v>
      </c>
      <c r="F59" s="79">
        <v>195000</v>
      </c>
      <c r="G59" s="29">
        <v>0.115</v>
      </c>
      <c r="H59" s="35">
        <f>ROUND(F59/G59,-4)</f>
        <v>1700000</v>
      </c>
      <c r="I59" s="35">
        <v>1</v>
      </c>
      <c r="J59" s="39"/>
      <c r="K59" s="7" t="s">
        <v>292</v>
      </c>
      <c r="L59" s="7" t="s">
        <v>780</v>
      </c>
      <c r="M59" s="79">
        <v>202000</v>
      </c>
      <c r="N59" s="29">
        <v>0.26</v>
      </c>
      <c r="O59" s="36">
        <f>ROUND(M59/N59,-3)</f>
        <v>777000</v>
      </c>
      <c r="P59" s="36"/>
    </row>
    <row r="60" spans="1:16" x14ac:dyDescent="0.25">
      <c r="A60" s="11">
        <v>100</v>
      </c>
      <c r="B60" s="11" t="s">
        <v>855</v>
      </c>
      <c r="C60" s="17">
        <f>5/60</f>
        <v>8.3333333333333329E-2</v>
      </c>
      <c r="D60" s="7" t="s">
        <v>212</v>
      </c>
      <c r="E60" s="7" t="s">
        <v>781</v>
      </c>
      <c r="F60" s="79">
        <v>213000</v>
      </c>
      <c r="G60" s="29">
        <v>0.35499999999999998</v>
      </c>
      <c r="H60" s="35">
        <f t="shared" si="3"/>
        <v>600000</v>
      </c>
      <c r="I60" s="35"/>
      <c r="J60" s="39"/>
      <c r="K60" s="7" t="s">
        <v>293</v>
      </c>
      <c r="L60" s="7" t="s">
        <v>782</v>
      </c>
      <c r="M60" s="79">
        <v>189000</v>
      </c>
      <c r="N60" s="29">
        <v>0.27200000000000002</v>
      </c>
      <c r="O60" s="36">
        <f t="shared" ref="O60:O87" si="4">ROUND(M60/N60,-3)</f>
        <v>695000</v>
      </c>
      <c r="P60" s="36"/>
    </row>
    <row r="61" spans="1:16" x14ac:dyDescent="0.25">
      <c r="A61" s="11">
        <v>100</v>
      </c>
      <c r="B61" s="11" t="s">
        <v>856</v>
      </c>
      <c r="C61" s="16">
        <f>10/60</f>
        <v>0.16666666666666666</v>
      </c>
      <c r="D61" s="7" t="s">
        <v>213</v>
      </c>
      <c r="E61" s="1" t="s">
        <v>783</v>
      </c>
      <c r="F61" s="79">
        <v>339000</v>
      </c>
      <c r="G61" s="83">
        <v>0.154</v>
      </c>
      <c r="H61" s="35">
        <f>ROUND(F61/G61,-4)</f>
        <v>2200000</v>
      </c>
      <c r="I61" s="35"/>
      <c r="J61" s="82"/>
      <c r="K61" s="7" t="s">
        <v>294</v>
      </c>
      <c r="L61" s="1" t="s">
        <v>784</v>
      </c>
      <c r="M61" s="79">
        <v>164000</v>
      </c>
      <c r="N61" s="83">
        <v>0.13600000000000001</v>
      </c>
      <c r="O61" s="36">
        <f t="shared" ref="O61:O67" si="5">ROUND(M61/N61,-4)</f>
        <v>1210000</v>
      </c>
      <c r="P61" s="36"/>
    </row>
    <row r="62" spans="1:16" x14ac:dyDescent="0.25">
      <c r="A62" s="11">
        <v>100</v>
      </c>
      <c r="B62" s="11" t="s">
        <v>856</v>
      </c>
      <c r="C62" s="16">
        <f>10/60</f>
        <v>0.16666666666666666</v>
      </c>
      <c r="D62" s="7" t="s">
        <v>214</v>
      </c>
      <c r="E62" s="7" t="s">
        <v>785</v>
      </c>
      <c r="F62" s="79">
        <v>222000</v>
      </c>
      <c r="G62" s="29">
        <v>0.11799999999999999</v>
      </c>
      <c r="H62" s="35">
        <f>ROUND(F62/G62,-4)</f>
        <v>1880000</v>
      </c>
      <c r="I62" s="35"/>
      <c r="J62" s="39"/>
      <c r="K62" s="7" t="s">
        <v>295</v>
      </c>
      <c r="L62" s="7" t="s">
        <v>786</v>
      </c>
      <c r="M62" s="79">
        <v>219000</v>
      </c>
      <c r="N62" s="29">
        <v>0.153</v>
      </c>
      <c r="O62" s="36">
        <f t="shared" si="5"/>
        <v>1430000</v>
      </c>
      <c r="P62" s="36"/>
    </row>
    <row r="63" spans="1:16" x14ac:dyDescent="0.25">
      <c r="A63" s="11">
        <v>100</v>
      </c>
      <c r="B63" s="11" t="s">
        <v>856</v>
      </c>
      <c r="C63" s="16">
        <f>10/60</f>
        <v>0.16666666666666666</v>
      </c>
      <c r="D63" s="7" t="s">
        <v>215</v>
      </c>
      <c r="E63" s="7" t="s">
        <v>787</v>
      </c>
      <c r="F63" s="79">
        <v>337000</v>
      </c>
      <c r="G63" s="29">
        <v>0.16600000000000001</v>
      </c>
      <c r="H63" s="35">
        <f>ROUND(F63/G63,-4)</f>
        <v>2030000</v>
      </c>
      <c r="I63" s="35"/>
      <c r="J63" s="39"/>
      <c r="K63" s="7" t="s">
        <v>296</v>
      </c>
      <c r="L63" s="7" t="s">
        <v>788</v>
      </c>
      <c r="M63" s="79">
        <v>266000</v>
      </c>
      <c r="N63" s="29">
        <v>0.14199999999999999</v>
      </c>
      <c r="O63" s="36">
        <f t="shared" si="5"/>
        <v>1870000</v>
      </c>
      <c r="P63" s="36"/>
    </row>
    <row r="64" spans="1:16" x14ac:dyDescent="0.25">
      <c r="A64" s="11">
        <v>100</v>
      </c>
      <c r="B64" s="11" t="s">
        <v>857</v>
      </c>
      <c r="C64" s="11">
        <v>0.25</v>
      </c>
      <c r="D64" s="7" t="s">
        <v>216</v>
      </c>
      <c r="E64" s="7" t="s">
        <v>789</v>
      </c>
      <c r="F64" s="79">
        <v>213000</v>
      </c>
      <c r="G64" s="29">
        <v>0.22900000000000001</v>
      </c>
      <c r="H64" s="35">
        <f t="shared" si="3"/>
        <v>930000</v>
      </c>
      <c r="I64" s="35"/>
      <c r="J64" s="39"/>
      <c r="K64" s="7" t="s">
        <v>297</v>
      </c>
      <c r="L64" s="7" t="s">
        <v>790</v>
      </c>
      <c r="M64" s="79">
        <v>192000</v>
      </c>
      <c r="N64" s="29">
        <v>0.14799999999999999</v>
      </c>
      <c r="O64" s="36">
        <f t="shared" si="5"/>
        <v>1300000</v>
      </c>
      <c r="P64" s="36"/>
    </row>
    <row r="65" spans="1:16" x14ac:dyDescent="0.25">
      <c r="A65" s="11">
        <v>100</v>
      </c>
      <c r="B65" s="11" t="s">
        <v>857</v>
      </c>
      <c r="C65" s="11">
        <v>0.25</v>
      </c>
      <c r="D65" s="7" t="s">
        <v>217</v>
      </c>
      <c r="E65" s="7" t="s">
        <v>791</v>
      </c>
      <c r="F65" s="79">
        <v>265000</v>
      </c>
      <c r="G65" s="29">
        <v>0.2</v>
      </c>
      <c r="H65" s="35">
        <f t="shared" ref="H65:H72" si="6">ROUND(F65/G65,-4)</f>
        <v>1330000</v>
      </c>
      <c r="I65" s="35"/>
      <c r="J65" s="39"/>
      <c r="K65" s="7" t="s">
        <v>298</v>
      </c>
      <c r="L65" s="7" t="s">
        <v>792</v>
      </c>
      <c r="M65" s="79">
        <v>249000</v>
      </c>
      <c r="N65" s="29">
        <v>0.17599999999999999</v>
      </c>
      <c r="O65" s="36">
        <f t="shared" si="5"/>
        <v>1410000</v>
      </c>
      <c r="P65" s="36"/>
    </row>
    <row r="66" spans="1:16" x14ac:dyDescent="0.25">
      <c r="A66" s="11">
        <v>100</v>
      </c>
      <c r="B66" s="11" t="s">
        <v>857</v>
      </c>
      <c r="C66" s="11">
        <v>0.25</v>
      </c>
      <c r="D66" s="7" t="s">
        <v>218</v>
      </c>
      <c r="E66" s="7" t="s">
        <v>793</v>
      </c>
      <c r="F66" s="79">
        <v>346000</v>
      </c>
      <c r="G66" s="29">
        <v>0.157</v>
      </c>
      <c r="H66" s="35">
        <f t="shared" si="6"/>
        <v>2200000</v>
      </c>
      <c r="I66" s="35">
        <v>1</v>
      </c>
      <c r="J66" s="39"/>
      <c r="K66" s="7" t="s">
        <v>299</v>
      </c>
      <c r="L66" s="7" t="s">
        <v>794</v>
      </c>
      <c r="M66" s="79">
        <v>262000</v>
      </c>
      <c r="N66" s="29">
        <v>0.17799999999999999</v>
      </c>
      <c r="O66" s="36">
        <f t="shared" si="5"/>
        <v>1470000</v>
      </c>
      <c r="P66" s="36"/>
    </row>
    <row r="67" spans="1:16" x14ac:dyDescent="0.25">
      <c r="A67" s="11">
        <v>100</v>
      </c>
      <c r="B67" s="11" t="s">
        <v>858</v>
      </c>
      <c r="C67" s="18">
        <f>20/60</f>
        <v>0.33333333333333331</v>
      </c>
      <c r="D67" s="7" t="s">
        <v>219</v>
      </c>
      <c r="E67" s="7" t="s">
        <v>795</v>
      </c>
      <c r="F67" s="79">
        <v>361000</v>
      </c>
      <c r="G67" s="29">
        <v>0.185</v>
      </c>
      <c r="H67" s="35">
        <f t="shared" si="6"/>
        <v>1950000</v>
      </c>
      <c r="I67" s="35"/>
      <c r="J67" s="39"/>
      <c r="K67" s="7" t="s">
        <v>300</v>
      </c>
      <c r="L67" s="7" t="s">
        <v>796</v>
      </c>
      <c r="M67" s="79">
        <v>157000</v>
      </c>
      <c r="N67" s="29">
        <v>0.14899999999999999</v>
      </c>
      <c r="O67" s="36">
        <f t="shared" si="5"/>
        <v>1050000</v>
      </c>
      <c r="P67" s="36"/>
    </row>
    <row r="68" spans="1:16" x14ac:dyDescent="0.25">
      <c r="A68" s="11">
        <v>100</v>
      </c>
      <c r="B68" s="11" t="s">
        <v>858</v>
      </c>
      <c r="C68" s="18">
        <f>20/60</f>
        <v>0.33333333333333331</v>
      </c>
      <c r="D68" s="7" t="s">
        <v>220</v>
      </c>
      <c r="E68" s="7" t="s">
        <v>797</v>
      </c>
      <c r="F68" s="79">
        <v>311000</v>
      </c>
      <c r="G68" s="29">
        <v>0.20100000000000001</v>
      </c>
      <c r="H68" s="35">
        <f t="shared" si="6"/>
        <v>1550000</v>
      </c>
      <c r="I68" s="35"/>
      <c r="J68" s="39"/>
      <c r="K68" s="7" t="s">
        <v>301</v>
      </c>
      <c r="L68" s="7" t="s">
        <v>798</v>
      </c>
      <c r="M68" s="79">
        <v>286000</v>
      </c>
      <c r="N68" s="29">
        <v>0.39300000000000002</v>
      </c>
      <c r="O68" s="36">
        <f t="shared" si="4"/>
        <v>728000</v>
      </c>
      <c r="P68" s="36"/>
    </row>
    <row r="69" spans="1:16" x14ac:dyDescent="0.25">
      <c r="A69" s="11">
        <v>100</v>
      </c>
      <c r="B69" s="11" t="s">
        <v>858</v>
      </c>
      <c r="C69" s="18">
        <f>20/60</f>
        <v>0.33333333333333331</v>
      </c>
      <c r="D69" s="7" t="s">
        <v>221</v>
      </c>
      <c r="E69" s="7" t="s">
        <v>799</v>
      </c>
      <c r="F69" s="79">
        <v>262000</v>
      </c>
      <c r="G69" s="29">
        <v>0.14000000000000001</v>
      </c>
      <c r="H69" s="35">
        <f t="shared" si="6"/>
        <v>1870000</v>
      </c>
      <c r="I69" s="35"/>
      <c r="J69" s="39"/>
      <c r="K69" s="7" t="s">
        <v>302</v>
      </c>
      <c r="L69" s="7" t="s">
        <v>800</v>
      </c>
      <c r="M69" s="79">
        <v>312000</v>
      </c>
      <c r="N69" s="29">
        <v>0.19700000000000001</v>
      </c>
      <c r="O69" s="36">
        <f>ROUND(M69/N69,-4)</f>
        <v>1580000</v>
      </c>
      <c r="P69" s="36"/>
    </row>
    <row r="70" spans="1:16" x14ac:dyDescent="0.25">
      <c r="A70" s="11">
        <v>100</v>
      </c>
      <c r="B70" s="11" t="s">
        <v>859</v>
      </c>
      <c r="C70" s="11">
        <v>0.5</v>
      </c>
      <c r="D70" s="7" t="s">
        <v>222</v>
      </c>
      <c r="E70" s="7" t="s">
        <v>801</v>
      </c>
      <c r="F70" s="79">
        <v>314000</v>
      </c>
      <c r="G70" s="29">
        <v>0.155</v>
      </c>
      <c r="H70" s="35">
        <f t="shared" si="6"/>
        <v>2030000</v>
      </c>
      <c r="I70" s="35"/>
      <c r="J70" s="39"/>
      <c r="K70" s="7" t="s">
        <v>303</v>
      </c>
      <c r="L70" s="7" t="s">
        <v>802</v>
      </c>
      <c r="M70" s="79">
        <v>309000</v>
      </c>
      <c r="N70" s="29">
        <v>0.219</v>
      </c>
      <c r="O70" s="36">
        <f>ROUND(M70/N70,-4)</f>
        <v>1410000</v>
      </c>
      <c r="P70" s="36"/>
    </row>
    <row r="71" spans="1:16" x14ac:dyDescent="0.25">
      <c r="A71" s="11">
        <v>100</v>
      </c>
      <c r="B71" s="11" t="s">
        <v>859</v>
      </c>
      <c r="C71" s="11">
        <v>0.5</v>
      </c>
      <c r="D71" s="7" t="s">
        <v>223</v>
      </c>
      <c r="E71" s="7" t="s">
        <v>803</v>
      </c>
      <c r="F71" s="79">
        <v>301000</v>
      </c>
      <c r="G71" s="29">
        <v>0.129</v>
      </c>
      <c r="H71" s="35">
        <f t="shared" si="6"/>
        <v>2330000</v>
      </c>
      <c r="I71" s="35"/>
      <c r="J71" s="39"/>
      <c r="K71" s="7" t="s">
        <v>304</v>
      </c>
      <c r="L71" s="7" t="s">
        <v>804</v>
      </c>
      <c r="M71" s="79">
        <v>286000</v>
      </c>
      <c r="N71" s="29">
        <v>0.40899999999999997</v>
      </c>
      <c r="O71" s="36">
        <f t="shared" si="4"/>
        <v>699000</v>
      </c>
      <c r="P71" s="36">
        <v>1</v>
      </c>
    </row>
    <row r="72" spans="1:16" x14ac:dyDescent="0.25">
      <c r="A72" s="11">
        <v>100</v>
      </c>
      <c r="B72" s="11" t="s">
        <v>859</v>
      </c>
      <c r="C72" s="11">
        <v>0.5</v>
      </c>
      <c r="D72" s="7" t="s">
        <v>224</v>
      </c>
      <c r="E72" s="7" t="s">
        <v>805</v>
      </c>
      <c r="F72" s="79">
        <v>420000</v>
      </c>
      <c r="G72" s="29">
        <v>0.1</v>
      </c>
      <c r="H72" s="35">
        <f t="shared" si="6"/>
        <v>4200000</v>
      </c>
      <c r="I72" s="35">
        <v>1</v>
      </c>
      <c r="J72" s="39"/>
      <c r="K72" s="7" t="s">
        <v>305</v>
      </c>
      <c r="L72" s="7" t="s">
        <v>806</v>
      </c>
      <c r="M72" s="79">
        <v>278000</v>
      </c>
      <c r="N72" s="29">
        <v>0.155</v>
      </c>
      <c r="O72" s="36">
        <f>ROUND(M72/N72,-4)</f>
        <v>1790000</v>
      </c>
      <c r="P72" s="36"/>
    </row>
    <row r="73" spans="1:16" x14ac:dyDescent="0.25">
      <c r="A73" s="11">
        <v>100</v>
      </c>
      <c r="B73" s="11" t="s">
        <v>860</v>
      </c>
      <c r="C73" s="11">
        <v>1</v>
      </c>
      <c r="D73" s="7" t="s">
        <v>225</v>
      </c>
      <c r="E73" s="7" t="s">
        <v>807</v>
      </c>
      <c r="F73" s="79">
        <v>66800</v>
      </c>
      <c r="G73" s="29">
        <v>0.19</v>
      </c>
      <c r="H73" s="35">
        <f t="shared" si="3"/>
        <v>352000</v>
      </c>
      <c r="I73" s="35">
        <v>1</v>
      </c>
      <c r="J73" s="39"/>
      <c r="K73" s="7" t="s">
        <v>306</v>
      </c>
      <c r="L73" s="7" t="s">
        <v>808</v>
      </c>
      <c r="M73" s="79">
        <v>117000</v>
      </c>
      <c r="N73" s="29">
        <v>0.192</v>
      </c>
      <c r="O73" s="36">
        <f t="shared" si="4"/>
        <v>609000</v>
      </c>
      <c r="P73" s="36"/>
    </row>
    <row r="74" spans="1:16" x14ac:dyDescent="0.25">
      <c r="A74" s="11">
        <v>100</v>
      </c>
      <c r="B74" s="11" t="s">
        <v>860</v>
      </c>
      <c r="C74" s="11">
        <v>1</v>
      </c>
      <c r="D74" s="7" t="s">
        <v>226</v>
      </c>
      <c r="E74" s="7" t="s">
        <v>809</v>
      </c>
      <c r="F74" s="79">
        <v>115000</v>
      </c>
      <c r="G74" s="29">
        <v>0.32700000000000001</v>
      </c>
      <c r="H74" s="35">
        <f t="shared" si="3"/>
        <v>352000</v>
      </c>
      <c r="I74" s="35"/>
      <c r="J74" s="39"/>
      <c r="K74" s="7" t="s">
        <v>307</v>
      </c>
      <c r="L74" s="7" t="s">
        <v>810</v>
      </c>
      <c r="M74" s="79">
        <v>154000</v>
      </c>
      <c r="N74" s="29">
        <v>0.23599999999999999</v>
      </c>
      <c r="O74" s="36">
        <f t="shared" si="4"/>
        <v>653000</v>
      </c>
      <c r="P74" s="36"/>
    </row>
    <row r="75" spans="1:16" x14ac:dyDescent="0.25">
      <c r="A75" s="11">
        <v>100</v>
      </c>
      <c r="B75" s="11" t="s">
        <v>860</v>
      </c>
      <c r="C75" s="11">
        <v>1</v>
      </c>
      <c r="D75" s="7" t="s">
        <v>227</v>
      </c>
      <c r="E75" s="7" t="s">
        <v>811</v>
      </c>
      <c r="F75" s="79">
        <v>127000</v>
      </c>
      <c r="G75" s="29">
        <v>0.36499999999999999</v>
      </c>
      <c r="H75" s="35">
        <f t="shared" si="3"/>
        <v>348000</v>
      </c>
      <c r="I75" s="35"/>
      <c r="J75" s="39"/>
      <c r="K75" s="7" t="s">
        <v>308</v>
      </c>
      <c r="L75" s="7" t="s">
        <v>812</v>
      </c>
      <c r="M75" s="79">
        <v>111000</v>
      </c>
      <c r="N75" s="29">
        <v>0.252</v>
      </c>
      <c r="O75" s="36">
        <f t="shared" si="4"/>
        <v>440000</v>
      </c>
      <c r="P75" s="36"/>
    </row>
    <row r="76" spans="1:16" x14ac:dyDescent="0.25">
      <c r="A76" s="11">
        <v>100</v>
      </c>
      <c r="B76" s="11" t="s">
        <v>861</v>
      </c>
      <c r="C76" s="11">
        <v>2</v>
      </c>
      <c r="D76" s="7" t="s">
        <v>228</v>
      </c>
      <c r="E76" s="7" t="s">
        <v>813</v>
      </c>
      <c r="F76" s="79">
        <v>96900</v>
      </c>
      <c r="G76" s="29">
        <v>0.13300000000000001</v>
      </c>
      <c r="H76" s="35">
        <f t="shared" si="3"/>
        <v>729000</v>
      </c>
      <c r="I76" s="35"/>
      <c r="J76" s="39"/>
      <c r="K76" s="1" t="s">
        <v>309</v>
      </c>
      <c r="L76" s="7" t="s">
        <v>814</v>
      </c>
      <c r="M76" s="79">
        <v>101000</v>
      </c>
      <c r="N76" s="29">
        <v>0.161</v>
      </c>
      <c r="O76" s="36">
        <f t="shared" si="4"/>
        <v>627000</v>
      </c>
      <c r="P76" s="36"/>
    </row>
    <row r="77" spans="1:16" x14ac:dyDescent="0.25">
      <c r="A77" s="11">
        <v>100</v>
      </c>
      <c r="B77" s="11" t="s">
        <v>861</v>
      </c>
      <c r="C77" s="11">
        <v>2</v>
      </c>
      <c r="D77" s="7" t="s">
        <v>229</v>
      </c>
      <c r="E77" s="7" t="s">
        <v>815</v>
      </c>
      <c r="F77" s="79">
        <v>123000</v>
      </c>
      <c r="G77" s="29">
        <v>0.16600000000000001</v>
      </c>
      <c r="H77" s="35">
        <f t="shared" si="3"/>
        <v>741000</v>
      </c>
      <c r="I77" s="35"/>
      <c r="J77" s="39"/>
      <c r="K77" s="7" t="s">
        <v>310</v>
      </c>
      <c r="L77" s="7" t="s">
        <v>816</v>
      </c>
      <c r="M77" s="79">
        <v>111000</v>
      </c>
      <c r="N77" s="29">
        <v>0.151</v>
      </c>
      <c r="O77" s="36">
        <f t="shared" si="4"/>
        <v>735000</v>
      </c>
      <c r="P77" s="36"/>
    </row>
    <row r="78" spans="1:16" x14ac:dyDescent="0.25">
      <c r="A78" s="11">
        <v>100</v>
      </c>
      <c r="B78" s="11" t="s">
        <v>861</v>
      </c>
      <c r="C78" s="11">
        <v>2</v>
      </c>
      <c r="D78" s="7" t="s">
        <v>230</v>
      </c>
      <c r="E78" s="7" t="s">
        <v>817</v>
      </c>
      <c r="F78" s="79">
        <v>129000</v>
      </c>
      <c r="G78" s="29">
        <v>0.109</v>
      </c>
      <c r="H78" s="35">
        <f>ROUND(F78/G78,-4)</f>
        <v>1180000</v>
      </c>
      <c r="I78" s="35"/>
      <c r="J78" s="39"/>
      <c r="K78" s="7" t="s">
        <v>311</v>
      </c>
      <c r="L78" s="7" t="s">
        <v>818</v>
      </c>
      <c r="M78" s="79">
        <v>95400</v>
      </c>
      <c r="N78" s="29">
        <v>0.11700000000000001</v>
      </c>
      <c r="O78" s="36">
        <f t="shared" si="4"/>
        <v>815000</v>
      </c>
      <c r="P78" s="36"/>
    </row>
    <row r="79" spans="1:16" x14ac:dyDescent="0.25">
      <c r="A79" s="11">
        <v>100</v>
      </c>
      <c r="B79" s="11" t="s">
        <v>862</v>
      </c>
      <c r="C79" s="11">
        <v>4</v>
      </c>
      <c r="D79" s="1" t="s">
        <v>231</v>
      </c>
      <c r="E79" s="7" t="s">
        <v>819</v>
      </c>
      <c r="F79" s="79">
        <v>70200</v>
      </c>
      <c r="G79" s="29">
        <v>0.111</v>
      </c>
      <c r="H79" s="35">
        <f t="shared" si="3"/>
        <v>632000</v>
      </c>
      <c r="I79" s="35"/>
      <c r="J79" s="39"/>
      <c r="K79" s="7" t="s">
        <v>312</v>
      </c>
      <c r="L79" s="7" t="s">
        <v>820</v>
      </c>
      <c r="M79" s="79">
        <v>64000</v>
      </c>
      <c r="N79" s="29">
        <v>0.2</v>
      </c>
      <c r="O79" s="36">
        <f t="shared" si="4"/>
        <v>320000</v>
      </c>
      <c r="P79" s="36">
        <v>1</v>
      </c>
    </row>
    <row r="80" spans="1:16" x14ac:dyDescent="0.25">
      <c r="A80" s="11">
        <v>100</v>
      </c>
      <c r="B80" s="11" t="s">
        <v>862</v>
      </c>
      <c r="C80" s="11">
        <v>4</v>
      </c>
      <c r="D80" s="7" t="s">
        <v>232</v>
      </c>
      <c r="E80" s="7" t="s">
        <v>821</v>
      </c>
      <c r="F80" s="79">
        <v>83600</v>
      </c>
      <c r="G80" s="29">
        <v>0.19</v>
      </c>
      <c r="H80" s="35">
        <f t="shared" si="3"/>
        <v>440000</v>
      </c>
      <c r="I80" s="35"/>
      <c r="J80" s="39"/>
      <c r="K80" s="7" t="s">
        <v>313</v>
      </c>
      <c r="L80" s="7" t="s">
        <v>822</v>
      </c>
      <c r="M80" s="79">
        <v>103000</v>
      </c>
      <c r="N80" s="29">
        <v>0.124</v>
      </c>
      <c r="O80" s="36">
        <f t="shared" si="4"/>
        <v>831000</v>
      </c>
      <c r="P80" s="36"/>
    </row>
    <row r="81" spans="1:16" x14ac:dyDescent="0.25">
      <c r="A81" s="11">
        <v>100</v>
      </c>
      <c r="B81" s="11" t="s">
        <v>862</v>
      </c>
      <c r="C81" s="11">
        <v>4</v>
      </c>
      <c r="D81" s="7" t="s">
        <v>233</v>
      </c>
      <c r="E81" s="7" t="s">
        <v>823</v>
      </c>
      <c r="F81" s="79">
        <v>114000</v>
      </c>
      <c r="G81" s="29">
        <v>0.129</v>
      </c>
      <c r="H81" s="35">
        <f t="shared" si="3"/>
        <v>884000</v>
      </c>
      <c r="I81" s="35"/>
      <c r="J81" s="39"/>
      <c r="K81" s="7" t="s">
        <v>314</v>
      </c>
      <c r="L81" s="7" t="s">
        <v>824</v>
      </c>
      <c r="M81" s="79">
        <v>150000</v>
      </c>
      <c r="N81" s="29">
        <v>0.218</v>
      </c>
      <c r="O81" s="36">
        <f t="shared" si="4"/>
        <v>688000</v>
      </c>
      <c r="P81" s="36"/>
    </row>
    <row r="82" spans="1:16" x14ac:dyDescent="0.25">
      <c r="A82" s="11">
        <v>100</v>
      </c>
      <c r="B82" s="11" t="s">
        <v>863</v>
      </c>
      <c r="C82" s="11">
        <v>8</v>
      </c>
      <c r="D82" s="7" t="s">
        <v>234</v>
      </c>
      <c r="E82" s="1" t="s">
        <v>825</v>
      </c>
      <c r="F82" s="79">
        <v>66000</v>
      </c>
      <c r="G82" s="83">
        <v>0.29699999999999999</v>
      </c>
      <c r="H82" s="35">
        <f t="shared" si="3"/>
        <v>222000</v>
      </c>
      <c r="I82" s="35"/>
      <c r="J82" s="82"/>
      <c r="K82" s="7" t="s">
        <v>315</v>
      </c>
      <c r="L82" s="1" t="s">
        <v>826</v>
      </c>
      <c r="M82" s="79">
        <v>43800</v>
      </c>
      <c r="N82" s="83">
        <v>0.14199999999999999</v>
      </c>
      <c r="O82" s="36">
        <f t="shared" si="4"/>
        <v>308000</v>
      </c>
      <c r="P82" s="36"/>
    </row>
    <row r="83" spans="1:16" x14ac:dyDescent="0.25">
      <c r="A83" s="11">
        <v>100</v>
      </c>
      <c r="B83" s="11" t="s">
        <v>863</v>
      </c>
      <c r="C83" s="11">
        <v>8</v>
      </c>
      <c r="D83" s="7" t="s">
        <v>235</v>
      </c>
      <c r="E83" s="7" t="s">
        <v>827</v>
      </c>
      <c r="F83" s="79">
        <v>88300</v>
      </c>
      <c r="G83" s="29">
        <v>0.40300000000000002</v>
      </c>
      <c r="H83" s="35">
        <f t="shared" si="3"/>
        <v>219000</v>
      </c>
      <c r="I83" s="35"/>
      <c r="J83" s="39"/>
      <c r="K83" s="7" t="s">
        <v>316</v>
      </c>
      <c r="L83" s="7" t="s">
        <v>828</v>
      </c>
      <c r="M83" s="79">
        <v>55300</v>
      </c>
      <c r="N83" s="29">
        <v>0.13900000000000001</v>
      </c>
      <c r="O83" s="36">
        <f t="shared" si="4"/>
        <v>398000</v>
      </c>
      <c r="P83" s="36"/>
    </row>
    <row r="84" spans="1:16" x14ac:dyDescent="0.25">
      <c r="A84" s="11">
        <v>100</v>
      </c>
      <c r="B84" s="11" t="s">
        <v>863</v>
      </c>
      <c r="C84" s="11">
        <v>8</v>
      </c>
      <c r="D84" s="7" t="s">
        <v>236</v>
      </c>
      <c r="E84" s="7" t="s">
        <v>829</v>
      </c>
      <c r="F84" s="79">
        <v>77100</v>
      </c>
      <c r="G84" s="29">
        <v>0.52700000000000002</v>
      </c>
      <c r="H84" s="35">
        <f t="shared" si="3"/>
        <v>146000</v>
      </c>
      <c r="I84" s="35"/>
      <c r="J84" s="39"/>
      <c r="K84" s="7" t="s">
        <v>317</v>
      </c>
      <c r="L84" s="7" t="s">
        <v>830</v>
      </c>
      <c r="M84" s="79">
        <v>59500</v>
      </c>
      <c r="N84" s="29">
        <v>0.13100000000000001</v>
      </c>
      <c r="O84" s="36">
        <f t="shared" si="4"/>
        <v>454000</v>
      </c>
      <c r="P84" s="36"/>
    </row>
    <row r="85" spans="1:16" x14ac:dyDescent="0.25">
      <c r="A85" s="11">
        <v>100</v>
      </c>
      <c r="B85" s="11" t="s">
        <v>864</v>
      </c>
      <c r="C85" s="11">
        <v>12</v>
      </c>
      <c r="D85" s="7" t="s">
        <v>237</v>
      </c>
      <c r="E85" s="7" t="s">
        <v>831</v>
      </c>
      <c r="F85" s="79">
        <v>29100</v>
      </c>
      <c r="G85" s="29">
        <v>0.41599999999999998</v>
      </c>
      <c r="H85" s="35">
        <f>ROUND(F85/G85,-2)</f>
        <v>70000</v>
      </c>
      <c r="I85" s="35"/>
      <c r="J85" s="39"/>
      <c r="K85" s="7" t="s">
        <v>318</v>
      </c>
      <c r="L85" s="7" t="s">
        <v>832</v>
      </c>
      <c r="M85" s="79">
        <v>33000</v>
      </c>
      <c r="N85" s="29">
        <v>0.14699999999999999</v>
      </c>
      <c r="O85" s="36">
        <f t="shared" si="4"/>
        <v>224000</v>
      </c>
      <c r="P85" s="36"/>
    </row>
    <row r="86" spans="1:16" x14ac:dyDescent="0.25">
      <c r="A86" s="11">
        <v>100</v>
      </c>
      <c r="B86" s="11" t="s">
        <v>864</v>
      </c>
      <c r="C86" s="11">
        <v>12</v>
      </c>
      <c r="D86" s="7" t="s">
        <v>238</v>
      </c>
      <c r="E86" s="7" t="s">
        <v>833</v>
      </c>
      <c r="F86" s="79">
        <v>39300</v>
      </c>
      <c r="G86" s="29">
        <v>0.26200000000000001</v>
      </c>
      <c r="H86" s="35">
        <f t="shared" si="3"/>
        <v>150000</v>
      </c>
      <c r="I86" s="35">
        <v>1</v>
      </c>
      <c r="J86" s="39"/>
      <c r="K86" s="7" t="s">
        <v>319</v>
      </c>
      <c r="L86" s="7" t="s">
        <v>834</v>
      </c>
      <c r="M86" s="79">
        <v>38200</v>
      </c>
      <c r="N86" s="29">
        <v>0.121</v>
      </c>
      <c r="O86" s="36">
        <f t="shared" si="4"/>
        <v>316000</v>
      </c>
      <c r="P86" s="36"/>
    </row>
    <row r="87" spans="1:16" x14ac:dyDescent="0.25">
      <c r="A87" s="11">
        <v>100</v>
      </c>
      <c r="B87" s="11" t="s">
        <v>864</v>
      </c>
      <c r="C87" s="11">
        <v>12</v>
      </c>
      <c r="D87" s="7" t="s">
        <v>239</v>
      </c>
      <c r="E87" s="7" t="s">
        <v>835</v>
      </c>
      <c r="F87" s="79">
        <v>23900</v>
      </c>
      <c r="G87" s="29">
        <v>0.32400000000000001</v>
      </c>
      <c r="H87" s="35">
        <f>ROUND(F87/G87,-2)</f>
        <v>73800</v>
      </c>
      <c r="I87" s="35"/>
      <c r="J87" s="39"/>
      <c r="K87" s="7" t="s">
        <v>320</v>
      </c>
      <c r="L87" s="7" t="s">
        <v>836</v>
      </c>
      <c r="M87" s="79">
        <v>62900</v>
      </c>
      <c r="N87" s="29">
        <v>0.20200000000000001</v>
      </c>
      <c r="O87" s="36">
        <f t="shared" si="4"/>
        <v>311000</v>
      </c>
      <c r="P87" s="36"/>
    </row>
    <row r="88" spans="1:16" x14ac:dyDescent="0.25">
      <c r="A88" s="11">
        <v>100</v>
      </c>
      <c r="B88" s="11" t="s">
        <v>865</v>
      </c>
      <c r="C88" s="11">
        <v>24</v>
      </c>
      <c r="D88" s="7" t="s">
        <v>240</v>
      </c>
      <c r="E88" s="7" t="s">
        <v>837</v>
      </c>
      <c r="F88" s="79">
        <v>498</v>
      </c>
      <c r="G88" s="29">
        <v>0.47399999999999998</v>
      </c>
      <c r="H88" s="35">
        <f>ROUND(F88/G88,0)</f>
        <v>1051</v>
      </c>
      <c r="I88" s="35">
        <v>1</v>
      </c>
      <c r="J88" s="39"/>
      <c r="K88" s="7" t="s">
        <v>675</v>
      </c>
      <c r="L88" s="7" t="s">
        <v>838</v>
      </c>
      <c r="M88" s="79">
        <v>3100</v>
      </c>
      <c r="N88" s="29">
        <v>0.17599999999999999</v>
      </c>
      <c r="O88" s="36">
        <f>ROUND(M88/N88,-2)</f>
        <v>17600</v>
      </c>
      <c r="P88" s="36">
        <v>1</v>
      </c>
    </row>
    <row r="89" spans="1:16" x14ac:dyDescent="0.25">
      <c r="A89" s="11">
        <v>100</v>
      </c>
      <c r="B89" s="11" t="s">
        <v>865</v>
      </c>
      <c r="C89" s="11">
        <v>24</v>
      </c>
      <c r="D89" s="7" t="s">
        <v>241</v>
      </c>
      <c r="E89" s="7" t="s">
        <v>839</v>
      </c>
      <c r="F89" s="79">
        <v>624</v>
      </c>
      <c r="G89" s="29">
        <v>0.16900000000000001</v>
      </c>
      <c r="H89" s="35">
        <f>ROUND(F89/G89,-1)</f>
        <v>3690</v>
      </c>
      <c r="I89" s="35"/>
      <c r="J89" s="39"/>
      <c r="K89" s="7" t="s">
        <v>676</v>
      </c>
      <c r="L89" s="7" t="s">
        <v>840</v>
      </c>
      <c r="M89" s="79">
        <v>9190</v>
      </c>
      <c r="N89" s="29">
        <v>0.184</v>
      </c>
      <c r="O89" s="36">
        <f>ROUND(M89/N89,-2)</f>
        <v>49900</v>
      </c>
      <c r="P89" s="36"/>
    </row>
    <row r="90" spans="1:16" x14ac:dyDescent="0.25">
      <c r="A90" s="11">
        <v>100</v>
      </c>
      <c r="B90" s="11" t="s">
        <v>865</v>
      </c>
      <c r="C90" s="11">
        <v>24</v>
      </c>
      <c r="D90" s="7" t="s">
        <v>242</v>
      </c>
      <c r="E90" s="7" t="s">
        <v>841</v>
      </c>
      <c r="F90" s="79">
        <v>391</v>
      </c>
      <c r="G90" s="29">
        <v>0.19400000000000001</v>
      </c>
      <c r="H90" s="35">
        <f>ROUND(F90/G90,-1)</f>
        <v>2020</v>
      </c>
      <c r="I90" s="35"/>
      <c r="J90" s="39"/>
      <c r="K90" s="7" t="s">
        <v>677</v>
      </c>
      <c r="L90" s="7" t="s">
        <v>842</v>
      </c>
      <c r="M90" s="79">
        <v>8390</v>
      </c>
      <c r="N90" s="29">
        <v>0.10100000000000001</v>
      </c>
      <c r="O90" s="36">
        <f>ROUND(M90/N90,-2)</f>
        <v>83100</v>
      </c>
      <c r="P90" s="36"/>
    </row>
    <row r="91" spans="1:16" x14ac:dyDescent="0.25">
      <c r="A91" s="11">
        <v>100</v>
      </c>
      <c r="B91" s="11" t="s">
        <v>866</v>
      </c>
      <c r="C91" s="11">
        <v>48</v>
      </c>
      <c r="D91" s="3" t="s">
        <v>672</v>
      </c>
      <c r="E91" s="7" t="s">
        <v>843</v>
      </c>
      <c r="F91" s="79">
        <v>1780</v>
      </c>
      <c r="G91" s="29">
        <v>0.59699999999999998</v>
      </c>
      <c r="H91" s="35">
        <f>ROUND(F91/G91,-1)</f>
        <v>2980</v>
      </c>
      <c r="I91" s="35">
        <v>1</v>
      </c>
      <c r="J91" s="39"/>
      <c r="K91" s="7" t="s">
        <v>678</v>
      </c>
      <c r="L91" s="7" t="s">
        <v>844</v>
      </c>
      <c r="M91" s="65" t="s">
        <v>513</v>
      </c>
      <c r="N91" s="29">
        <v>0.13</v>
      </c>
      <c r="O91" s="36" t="s">
        <v>513</v>
      </c>
      <c r="P91" s="36">
        <v>1</v>
      </c>
    </row>
    <row r="92" spans="1:16" x14ac:dyDescent="0.25">
      <c r="A92" s="11">
        <v>100</v>
      </c>
      <c r="B92" s="11" t="s">
        <v>866</v>
      </c>
      <c r="C92" s="11">
        <v>48</v>
      </c>
      <c r="D92" s="3" t="s">
        <v>673</v>
      </c>
      <c r="E92" s="7" t="s">
        <v>845</v>
      </c>
      <c r="F92" s="79">
        <v>408</v>
      </c>
      <c r="G92" s="29">
        <v>0.3</v>
      </c>
      <c r="H92" s="35">
        <f>ROUND(F92/G92,-1)</f>
        <v>1360</v>
      </c>
      <c r="I92" s="35"/>
      <c r="J92" s="39"/>
      <c r="K92" s="7" t="s">
        <v>679</v>
      </c>
      <c r="L92" s="7" t="s">
        <v>846</v>
      </c>
      <c r="M92" s="79">
        <v>612</v>
      </c>
      <c r="N92" s="29">
        <v>0.19900000000000001</v>
      </c>
      <c r="O92" s="36">
        <f>ROUND(M92/N92,-1)</f>
        <v>3080</v>
      </c>
      <c r="P92" s="36"/>
    </row>
    <row r="93" spans="1:16" x14ac:dyDescent="0.25">
      <c r="A93" s="10">
        <v>100</v>
      </c>
      <c r="B93" s="10" t="s">
        <v>866</v>
      </c>
      <c r="C93" s="10">
        <v>48</v>
      </c>
      <c r="D93" s="3" t="s">
        <v>674</v>
      </c>
      <c r="E93" s="13" t="s">
        <v>847</v>
      </c>
      <c r="F93" s="87">
        <v>302</v>
      </c>
      <c r="G93" s="29">
        <v>0.19800000000000001</v>
      </c>
      <c r="H93" s="35">
        <f>ROUND(F93/G93,-1)</f>
        <v>1530</v>
      </c>
      <c r="I93" s="35"/>
      <c r="J93" s="39"/>
      <c r="K93" s="13" t="s">
        <v>680</v>
      </c>
      <c r="L93" s="13" t="s">
        <v>848</v>
      </c>
      <c r="M93" s="87">
        <v>418</v>
      </c>
      <c r="N93" s="30">
        <v>0.128</v>
      </c>
      <c r="O93" s="37">
        <f>ROUND(M93/N93,-1)</f>
        <v>3270</v>
      </c>
      <c r="P93" s="37"/>
    </row>
    <row r="94" spans="1:16" ht="12.75" x14ac:dyDescent="0.2">
      <c r="A94" s="147" t="s">
        <v>849</v>
      </c>
      <c r="B94" s="147"/>
      <c r="C94" s="147"/>
      <c r="D94" s="147"/>
      <c r="E94" s="148"/>
      <c r="F94" s="147"/>
      <c r="G94" s="147"/>
      <c r="H94" s="26"/>
      <c r="I94" s="26"/>
      <c r="J94" s="26"/>
    </row>
    <row r="95" spans="1:16" ht="15" customHeight="1" x14ac:dyDescent="0.2">
      <c r="A95" s="148" t="s">
        <v>850</v>
      </c>
      <c r="B95" s="148"/>
      <c r="C95" s="148"/>
      <c r="D95" s="148"/>
      <c r="E95" s="148"/>
      <c r="F95" s="148"/>
      <c r="G95" s="28"/>
      <c r="H95" s="92"/>
      <c r="I95" s="92"/>
      <c r="J95" s="92"/>
    </row>
    <row r="96" spans="1:16" ht="12.75" x14ac:dyDescent="0.2">
      <c r="A96" s="149" t="s">
        <v>851</v>
      </c>
      <c r="B96" s="149"/>
      <c r="C96" s="149"/>
      <c r="D96" s="149"/>
      <c r="E96" s="149"/>
      <c r="F96" s="149"/>
      <c r="G96" s="149"/>
      <c r="H96" s="28"/>
      <c r="I96" s="111"/>
      <c r="J96" s="28"/>
    </row>
    <row r="97" spans="1:14" ht="27" customHeight="1" x14ac:dyDescent="0.25">
      <c r="A97" s="148" t="s">
        <v>870</v>
      </c>
      <c r="B97" s="148"/>
      <c r="C97" s="148"/>
      <c r="D97" s="148"/>
      <c r="E97" s="148"/>
      <c r="F97" s="148"/>
      <c r="G97" s="148"/>
      <c r="H97" s="55"/>
      <c r="I97" s="55"/>
      <c r="J97" s="55"/>
      <c r="K97" s="27"/>
      <c r="L97" s="27"/>
      <c r="M97" s="27"/>
      <c r="N97" s="27"/>
    </row>
    <row r="98" spans="1:14" ht="15" customHeight="1" x14ac:dyDescent="0.25">
      <c r="A98" s="132" t="s">
        <v>891</v>
      </c>
      <c r="B98" s="111"/>
      <c r="C98" s="111"/>
      <c r="D98" s="111"/>
      <c r="E98" s="111"/>
      <c r="F98" s="111"/>
      <c r="G98" s="111"/>
      <c r="H98" s="55"/>
      <c r="I98" s="55"/>
      <c r="J98" s="55"/>
      <c r="K98" s="27"/>
      <c r="L98" s="27"/>
      <c r="M98" s="27"/>
      <c r="N98" s="27"/>
    </row>
    <row r="99" spans="1:14" ht="15" customHeight="1" x14ac:dyDescent="0.25">
      <c r="A99" s="133" t="s">
        <v>892</v>
      </c>
      <c r="B99" s="111"/>
      <c r="C99" s="111"/>
      <c r="D99" s="111"/>
      <c r="E99" s="111"/>
      <c r="F99" s="111"/>
      <c r="G99" s="111"/>
      <c r="H99" s="55"/>
      <c r="I99" s="55"/>
      <c r="J99" s="55"/>
      <c r="K99" s="27"/>
      <c r="L99" s="27"/>
      <c r="M99" s="27"/>
      <c r="N99" s="27"/>
    </row>
    <row r="100" spans="1:14" ht="15" customHeight="1" x14ac:dyDescent="0.25">
      <c r="A100" s="133" t="s">
        <v>893</v>
      </c>
      <c r="B100" s="111"/>
      <c r="C100" s="111"/>
      <c r="D100" s="111"/>
      <c r="E100" s="111"/>
      <c r="F100" s="111"/>
      <c r="G100" s="111"/>
      <c r="H100" s="55"/>
      <c r="I100" s="55"/>
      <c r="J100" s="55"/>
      <c r="K100" s="27"/>
      <c r="L100" s="27"/>
      <c r="M100" s="27"/>
      <c r="N100" s="27"/>
    </row>
    <row r="101" spans="1:14" x14ac:dyDescent="0.2">
      <c r="F101" s="9"/>
      <c r="G101" s="9"/>
      <c r="H101" s="9"/>
      <c r="I101" s="9"/>
    </row>
    <row r="102" spans="1:14" x14ac:dyDescent="0.2">
      <c r="A102" s="50" t="s">
        <v>325</v>
      </c>
      <c r="B102" s="51" t="s">
        <v>330</v>
      </c>
      <c r="F102" s="9"/>
      <c r="G102" s="9"/>
      <c r="H102" s="9"/>
      <c r="I102" s="9"/>
    </row>
    <row r="103" spans="1:14" x14ac:dyDescent="0.2">
      <c r="A103" s="50" t="s">
        <v>326</v>
      </c>
      <c r="B103" s="93" t="s">
        <v>869</v>
      </c>
      <c r="F103" s="9"/>
      <c r="G103" s="9"/>
      <c r="H103" s="9"/>
      <c r="I103" s="9"/>
    </row>
    <row r="104" spans="1:14" x14ac:dyDescent="0.2">
      <c r="A104" s="50" t="s">
        <v>327</v>
      </c>
      <c r="B104" s="52">
        <v>43700</v>
      </c>
      <c r="F104" s="9"/>
      <c r="G104" s="9"/>
      <c r="H104" s="9"/>
      <c r="I104" s="9"/>
    </row>
    <row r="105" spans="1:14" x14ac:dyDescent="0.2">
      <c r="A105" s="53"/>
      <c r="B105" s="53"/>
      <c r="F105" s="9"/>
      <c r="G105" s="9"/>
      <c r="H105" s="9"/>
      <c r="I105" s="9"/>
    </row>
    <row r="106" spans="1:14" x14ac:dyDescent="0.2">
      <c r="A106" s="54" t="s">
        <v>9</v>
      </c>
      <c r="B106" s="101" t="s">
        <v>874</v>
      </c>
      <c r="C106" s="6"/>
    </row>
    <row r="107" spans="1:14" x14ac:dyDescent="0.2">
      <c r="A107" s="54" t="s">
        <v>868</v>
      </c>
      <c r="B107" s="102">
        <v>43711</v>
      </c>
      <c r="C107" s="6"/>
      <c r="F107" s="8"/>
      <c r="G107" s="8"/>
      <c r="H107" s="8"/>
      <c r="I107" s="8"/>
    </row>
    <row r="108" spans="1:14" ht="27" customHeight="1" x14ac:dyDescent="0.2">
      <c r="A108" s="103" t="s">
        <v>872</v>
      </c>
      <c r="B108" s="139" t="s">
        <v>873</v>
      </c>
      <c r="C108" s="139"/>
      <c r="D108" s="139"/>
      <c r="E108" s="139"/>
      <c r="F108" s="139"/>
      <c r="G108" s="139"/>
      <c r="H108" s="139"/>
      <c r="I108" s="139"/>
      <c r="J108" s="139"/>
      <c r="K108" s="139"/>
    </row>
  </sheetData>
  <mergeCells count="7">
    <mergeCell ref="E3:F3"/>
    <mergeCell ref="B108:K108"/>
    <mergeCell ref="C8:F8"/>
    <mergeCell ref="A94:G94"/>
    <mergeCell ref="A95:F95"/>
    <mergeCell ref="A96:G96"/>
    <mergeCell ref="A97:G97"/>
  </mergeCells>
  <pageMargins left="0.45" right="0.4" top="0.75" bottom="0.75" header="0.3" footer="0.3"/>
  <pageSetup scale="59" fitToHeight="2" orientation="landscape" r:id="rId1"/>
  <headerFooter>
    <oddFooter>&amp;LBSA CHEM13749 Mouse Mammary&amp;RPage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Rat Blood</vt:lpstr>
      <vt:lpstr>Rat Mammary</vt:lpstr>
      <vt:lpstr>Mouse Blood</vt:lpstr>
      <vt:lpstr>Mouse Mammary</vt:lpstr>
      <vt:lpstr>'Mouse Blood'!Print_Area</vt:lpstr>
      <vt:lpstr>'Mouse Mammary'!Print_Area</vt:lpstr>
      <vt:lpstr>'Rat Blood'!Print_Area</vt:lpstr>
      <vt:lpstr>'Rat Mammary'!Print_Area</vt:lpstr>
      <vt:lpstr>'Mouse Blood'!Print_Titles</vt:lpstr>
      <vt:lpstr>'Mouse Mammary'!Print_Titles</vt:lpstr>
      <vt:lpstr>'Rat Blood'!Print_Titles</vt:lpstr>
      <vt:lpstr>'Rat Mammary'!Print_Titles</vt:lpstr>
    </vt:vector>
  </TitlesOfParts>
  <Company>Research Triangle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Fernando, Reshan</cp:lastModifiedBy>
  <cp:lastPrinted>2019-09-12T21:11:24Z</cp:lastPrinted>
  <dcterms:created xsi:type="dcterms:W3CDTF">2002-11-21T20:46:50Z</dcterms:created>
  <dcterms:modified xsi:type="dcterms:W3CDTF">2019-09-19T21:16:22Z</dcterms:modified>
</cp:coreProperties>
</file>