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CF4BA84E-269C-9C4F-83E2-AAB7B1C1BB0C}" xr6:coauthVersionLast="47" xr6:coauthVersionMax="47" xr10:uidLastSave="{00000000-0000-0000-0000-000000000000}"/>
  <bookViews>
    <workbookView xWindow="0" yWindow="760" windowWidth="30240" windowHeight="17300" activeTab="4" xr2:uid="{E8881EC9-7F1E-0742-A97E-1FCF1D518EB6}"/>
  </bookViews>
  <sheets>
    <sheet name="Figure 9C" sheetId="4" r:id="rId1"/>
    <sheet name="Figure 9D" sheetId="5" r:id="rId2"/>
    <sheet name="Figure 9E_1" sheetId="1" r:id="rId3"/>
    <sheet name="Figure 9E_2" sheetId="2" r:id="rId4"/>
    <sheet name="Figure 9F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4" l="1"/>
  <c r="T29" i="4"/>
  <c r="S29" i="4"/>
  <c r="I29" i="4"/>
  <c r="H29" i="4"/>
  <c r="T28" i="4"/>
  <c r="S28" i="4"/>
  <c r="Q28" i="4"/>
  <c r="T30" i="4" s="1"/>
  <c r="F28" i="4"/>
  <c r="I28" i="4" s="1"/>
  <c r="Q27" i="4"/>
  <c r="T22" i="4"/>
  <c r="S22" i="4"/>
  <c r="I22" i="4"/>
  <c r="H22" i="4"/>
  <c r="T21" i="4"/>
  <c r="Q21" i="4"/>
  <c r="S21" i="4" s="1"/>
  <c r="F21" i="4"/>
  <c r="I21" i="4" s="1"/>
  <c r="T17" i="4"/>
  <c r="S17" i="4"/>
  <c r="I17" i="4"/>
  <c r="H17" i="4"/>
  <c r="T16" i="4"/>
  <c r="Q16" i="4"/>
  <c r="S16" i="4" s="1"/>
  <c r="F16" i="4"/>
  <c r="I16" i="4" s="1"/>
  <c r="T12" i="4"/>
  <c r="S12" i="4"/>
  <c r="I12" i="4"/>
  <c r="H12" i="4"/>
  <c r="T11" i="4"/>
  <c r="Q11" i="4"/>
  <c r="S11" i="4" s="1"/>
  <c r="F11" i="4"/>
  <c r="I11" i="4" s="1"/>
  <c r="F6" i="4"/>
  <c r="I7" i="4" s="1"/>
  <c r="F2" i="4"/>
  <c r="I3" i="4" s="1"/>
  <c r="D18" i="2"/>
  <c r="H6" i="4" l="1"/>
  <c r="I6" i="4"/>
  <c r="H7" i="4"/>
  <c r="H2" i="4"/>
  <c r="H11" i="4"/>
  <c r="H16" i="4"/>
  <c r="H21" i="4"/>
  <c r="H30" i="4"/>
  <c r="I2" i="4"/>
  <c r="H28" i="4"/>
  <c r="I30" i="4"/>
  <c r="H3" i="4"/>
  <c r="L5" i="3"/>
  <c r="L3" i="3"/>
  <c r="I4" i="3"/>
  <c r="K5" i="3"/>
  <c r="K3" i="3"/>
  <c r="J5" i="3"/>
  <c r="J3" i="3"/>
  <c r="H4" i="3"/>
  <c r="I5" i="3"/>
  <c r="I3" i="3"/>
  <c r="H5" i="3"/>
  <c r="H3" i="3"/>
  <c r="G4" i="3"/>
  <c r="G5" i="3"/>
  <c r="G3" i="3"/>
  <c r="N6" i="2"/>
  <c r="D17" i="2"/>
  <c r="N4" i="2" s="1"/>
  <c r="D16" i="2"/>
  <c r="M6" i="2" s="1"/>
  <c r="D15" i="2"/>
  <c r="K5" i="2" s="1"/>
  <c r="D14" i="2"/>
  <c r="M4" i="2" s="1"/>
  <c r="D13" i="2"/>
  <c r="L6" i="2" s="1"/>
  <c r="D12" i="2"/>
  <c r="L4" i="2" s="1"/>
  <c r="D11" i="2"/>
  <c r="K6" i="2" s="1"/>
  <c r="D10" i="2"/>
  <c r="J5" i="2" s="1"/>
  <c r="D9" i="2"/>
  <c r="K4" i="2" s="1"/>
  <c r="D8" i="2"/>
  <c r="J6" i="2" s="1"/>
  <c r="D7" i="2"/>
  <c r="J4" i="2" s="1"/>
  <c r="D6" i="2"/>
  <c r="I6" i="2" s="1"/>
  <c r="D5" i="2"/>
  <c r="I5" i="2" s="1"/>
  <c r="D4" i="2"/>
  <c r="I4" i="2" s="1"/>
  <c r="D5" i="1"/>
  <c r="D6" i="1"/>
  <c r="D7" i="1"/>
  <c r="D8" i="1"/>
  <c r="D9" i="1"/>
  <c r="D10" i="1"/>
  <c r="D11" i="1"/>
  <c r="D12" i="1"/>
  <c r="D13" i="1"/>
  <c r="D14" i="1"/>
  <c r="D15" i="1"/>
  <c r="D4" i="1"/>
  <c r="N3" i="3" l="1"/>
  <c r="N5" i="3"/>
  <c r="N4" i="3"/>
  <c r="U5" i="3" s="1"/>
  <c r="R4" i="3" l="1"/>
  <c r="T5" i="3"/>
  <c r="Q5" i="3"/>
  <c r="Q4" i="3"/>
  <c r="R5" i="3"/>
  <c r="P4" i="3"/>
  <c r="P5" i="3"/>
  <c r="S5" i="3"/>
</calcChain>
</file>

<file path=xl/sharedStrings.xml><?xml version="1.0" encoding="utf-8"?>
<sst xmlns="http://schemas.openxmlformats.org/spreadsheetml/2006/main" count="103" uniqueCount="20">
  <si>
    <t>P6 Chronics</t>
  </si>
  <si>
    <t>Condition</t>
  </si>
  <si>
    <t>TMRE</t>
  </si>
  <si>
    <t>MTG</t>
  </si>
  <si>
    <t>P6 Control</t>
  </si>
  <si>
    <t>MMP</t>
  </si>
  <si>
    <t>P6 Methanol</t>
  </si>
  <si>
    <t>P6 PFAS</t>
  </si>
  <si>
    <t xml:space="preserve">P6 </t>
  </si>
  <si>
    <t>n=1</t>
  </si>
  <si>
    <t>Vehicle</t>
  </si>
  <si>
    <t>PFAS</t>
  </si>
  <si>
    <t>n=2</t>
  </si>
  <si>
    <t>Methanol</t>
  </si>
  <si>
    <t>n=3</t>
  </si>
  <si>
    <t>n=4</t>
  </si>
  <si>
    <t>n=5</t>
  </si>
  <si>
    <t>ST</t>
  </si>
  <si>
    <t>0.5 uM PFHpA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</si>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</sst>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249C-49AC-6A44-ABDD-8C6E4A5ABA66}">
  <dimension ref="A1:V30"/>
  <sheetViews>
    <sheetView workbookViewId="0">
      <selection activeCell="C36" sqref="C36"/>
    </sheetView>
  </sheetViews>
  <sheetFormatPr baseColWidth="10" defaultRowHeight="16" x14ac:dyDescent="0.2"/>
  <cols>
    <col min="2" max="2" width="11" bestFit="1" customWidth="1"/>
    <col min="3" max="4" width="11.1640625" bestFit="1" customWidth="1"/>
    <col min="5" max="6" width="11" bestFit="1" customWidth="1"/>
    <col min="7" max="7" width="13" bestFit="1" customWidth="1"/>
    <col min="8" max="11" width="13.1640625" bestFit="1" customWidth="1"/>
    <col min="12" max="13" width="13" bestFit="1" customWidth="1"/>
    <col min="14" max="15" width="11" bestFit="1" customWidth="1"/>
    <col min="17" max="17" width="11" bestFit="1" customWidth="1"/>
    <col min="19" max="19" width="13.1640625" bestFit="1" customWidth="1"/>
    <col min="20" max="20" width="13" bestFit="1" customWidth="1"/>
    <col min="21" max="21" width="13.1640625" bestFit="1" customWidth="1"/>
    <col min="22" max="22" width="13" bestFit="1" customWidth="1"/>
  </cols>
  <sheetData>
    <row r="1" spans="1:20" x14ac:dyDescent="0.2">
      <c r="A1" t="s">
        <v>9</v>
      </c>
      <c r="C1" s="3"/>
      <c r="D1" s="3"/>
      <c r="E1" s="3"/>
    </row>
    <row r="2" spans="1:20" x14ac:dyDescent="0.2">
      <c r="B2" t="s">
        <v>10</v>
      </c>
      <c r="C2" s="3">
        <v>161738</v>
      </c>
      <c r="D2" s="3">
        <v>147387</v>
      </c>
      <c r="E2" s="3"/>
      <c r="F2">
        <f>AVERAGE(C2:D2)</f>
        <v>154562.5</v>
      </c>
      <c r="H2">
        <f>C2/F2</f>
        <v>1.0464245855236556</v>
      </c>
      <c r="I2">
        <f>D2/F2</f>
        <v>0.95357541447634453</v>
      </c>
    </row>
    <row r="3" spans="1:20" x14ac:dyDescent="0.2">
      <c r="B3" t="s">
        <v>11</v>
      </c>
      <c r="C3" s="3">
        <v>580201</v>
      </c>
      <c r="D3" s="3">
        <v>615975</v>
      </c>
      <c r="E3" s="3"/>
      <c r="H3">
        <f>C3/$F$2</f>
        <v>3.7538277395875457</v>
      </c>
      <c r="I3">
        <f>D3/$F$2</f>
        <v>3.9852810351799435</v>
      </c>
    </row>
    <row r="5" spans="1:20" x14ac:dyDescent="0.2">
      <c r="C5" s="3"/>
      <c r="D5" s="3"/>
      <c r="E5" s="3"/>
    </row>
    <row r="6" spans="1:20" x14ac:dyDescent="0.2">
      <c r="C6" s="3">
        <v>147797</v>
      </c>
      <c r="D6" s="3">
        <v>113201</v>
      </c>
      <c r="E6" s="3"/>
      <c r="F6" s="3">
        <f>AVERAGE(C6:D6)</f>
        <v>130499</v>
      </c>
      <c r="G6" s="3"/>
      <c r="H6">
        <f>C6/F6</f>
        <v>1.1325527398677384</v>
      </c>
      <c r="I6">
        <f>D6/F6</f>
        <v>0.86744726013226159</v>
      </c>
    </row>
    <row r="7" spans="1:20" x14ac:dyDescent="0.2">
      <c r="C7" s="4">
        <v>322319</v>
      </c>
      <c r="D7" s="4">
        <v>449115</v>
      </c>
      <c r="E7" s="3"/>
      <c r="H7" s="3">
        <f>C7/$F$6</f>
        <v>2.4698963210446059</v>
      </c>
      <c r="I7" s="3">
        <f>D7/$F$6</f>
        <v>3.4415206246791161</v>
      </c>
    </row>
    <row r="8" spans="1:20" x14ac:dyDescent="0.2">
      <c r="B8" s="3"/>
      <c r="C8" s="3"/>
      <c r="D8" s="3"/>
    </row>
    <row r="9" spans="1:20" x14ac:dyDescent="0.2">
      <c r="B9" s="3"/>
      <c r="C9" s="3"/>
      <c r="D9" s="3"/>
    </row>
    <row r="10" spans="1:20" x14ac:dyDescent="0.2">
      <c r="A10" t="s">
        <v>12</v>
      </c>
      <c r="C10" s="5"/>
      <c r="D10" s="5"/>
      <c r="N10" s="5"/>
      <c r="O10" s="5"/>
    </row>
    <row r="11" spans="1:20" x14ac:dyDescent="0.2">
      <c r="B11" t="s">
        <v>10</v>
      </c>
      <c r="C11" s="5">
        <v>2592728</v>
      </c>
      <c r="D11" s="5">
        <v>2529094</v>
      </c>
      <c r="E11" s="3"/>
      <c r="F11">
        <f>AVERAGE(C11:D11)</f>
        <v>2560911</v>
      </c>
      <c r="G11" s="3"/>
      <c r="H11">
        <f>C11/$F$11</f>
        <v>1.0124240943945337</v>
      </c>
      <c r="I11">
        <f>D11/$F$11</f>
        <v>0.98757590560546615</v>
      </c>
      <c r="L11" s="3"/>
      <c r="M11" t="s">
        <v>13</v>
      </c>
      <c r="N11" s="5">
        <v>2372072</v>
      </c>
      <c r="O11" s="5">
        <v>2490749</v>
      </c>
      <c r="Q11">
        <f>AVERAGE(N11:O11)</f>
        <v>2431410.5</v>
      </c>
      <c r="R11" s="3"/>
      <c r="S11">
        <f>N11/$Q$11</f>
        <v>0.97559503012757409</v>
      </c>
      <c r="T11">
        <f>O11/$Q$11</f>
        <v>1.0244049698724258</v>
      </c>
    </row>
    <row r="12" spans="1:20" x14ac:dyDescent="0.2">
      <c r="B12" t="s">
        <v>11</v>
      </c>
      <c r="C12" s="5">
        <v>2513251</v>
      </c>
      <c r="D12" s="5">
        <v>2834338</v>
      </c>
      <c r="E12" s="3"/>
      <c r="F12" s="3"/>
      <c r="G12" s="3"/>
      <c r="H12">
        <f>C12/$F$11</f>
        <v>0.98138943524394251</v>
      </c>
      <c r="I12">
        <f>D12/$F$11</f>
        <v>1.106769426973448</v>
      </c>
      <c r="L12" s="3"/>
      <c r="M12" t="s">
        <v>11</v>
      </c>
      <c r="N12" s="5">
        <v>3304560</v>
      </c>
      <c r="O12" s="5">
        <v>3507418</v>
      </c>
      <c r="Q12" s="3"/>
      <c r="R12" s="3"/>
      <c r="S12">
        <f>N12/$Q$11</f>
        <v>1.359112334178042</v>
      </c>
      <c r="T12">
        <f>O12/$Q$11</f>
        <v>1.4425445641531942</v>
      </c>
    </row>
    <row r="13" spans="1:20" x14ac:dyDescent="0.2">
      <c r="D13" s="3"/>
    </row>
    <row r="14" spans="1:20" x14ac:dyDescent="0.2">
      <c r="D14" s="3"/>
    </row>
    <row r="15" spans="1:20" x14ac:dyDescent="0.2">
      <c r="A15" t="s">
        <v>14</v>
      </c>
      <c r="C15" s="5"/>
      <c r="D15" s="5"/>
      <c r="N15" s="5"/>
      <c r="O15" s="5"/>
    </row>
    <row r="16" spans="1:20" x14ac:dyDescent="0.2">
      <c r="B16" t="s">
        <v>10</v>
      </c>
      <c r="C16" s="5">
        <v>1869972</v>
      </c>
      <c r="D16" s="5">
        <v>2010712</v>
      </c>
      <c r="F16">
        <f>AVERAGE(C16:D16)</f>
        <v>1940342</v>
      </c>
      <c r="H16">
        <f>C16/$F$16</f>
        <v>0.96373319754971032</v>
      </c>
      <c r="I16">
        <f>D16/$F$16</f>
        <v>1.0362668024502897</v>
      </c>
      <c r="M16" t="s">
        <v>13</v>
      </c>
      <c r="N16" s="5">
        <v>1168205</v>
      </c>
      <c r="O16" s="5">
        <v>2998746</v>
      </c>
      <c r="Q16">
        <f>AVERAGE(N16:O16)</f>
        <v>2083475.5</v>
      </c>
      <c r="S16">
        <f>N16/$Q$16</f>
        <v>0.56070013782259498</v>
      </c>
      <c r="T16">
        <f>O16/$Q$16</f>
        <v>1.4392998621774049</v>
      </c>
    </row>
    <row r="17" spans="1:22" x14ac:dyDescent="0.2">
      <c r="B17" t="s">
        <v>11</v>
      </c>
      <c r="C17" s="5">
        <v>4204314</v>
      </c>
      <c r="D17" s="5">
        <v>4286430</v>
      </c>
      <c r="G17" s="3"/>
      <c r="H17">
        <f>C17/$F$16</f>
        <v>2.1667901844107895</v>
      </c>
      <c r="I17">
        <f>D17/$F$16</f>
        <v>2.209110558860242</v>
      </c>
      <c r="L17" s="3"/>
      <c r="M17" t="s">
        <v>11</v>
      </c>
      <c r="N17" s="5">
        <v>3732166</v>
      </c>
      <c r="O17" s="5">
        <v>3835318</v>
      </c>
      <c r="R17" s="3"/>
      <c r="S17">
        <f>N17/$Q$16</f>
        <v>1.7913174404978605</v>
      </c>
      <c r="T17">
        <f>O17/$Q$16</f>
        <v>1.8408270219640213</v>
      </c>
    </row>
    <row r="18" spans="1:22" x14ac:dyDescent="0.2">
      <c r="B18" s="4"/>
      <c r="C18" s="4"/>
      <c r="D18" s="4"/>
      <c r="G18" s="3"/>
      <c r="H18" s="3"/>
      <c r="I18" s="3"/>
      <c r="J18" s="3"/>
      <c r="K18" s="3"/>
      <c r="L18" s="3"/>
      <c r="R18" s="3"/>
      <c r="S18" s="3"/>
      <c r="T18" s="3"/>
      <c r="U18" s="3"/>
      <c r="V18" s="3"/>
    </row>
    <row r="19" spans="1:22" x14ac:dyDescent="0.2">
      <c r="B19" s="4"/>
      <c r="C19" s="4"/>
      <c r="D19" s="4"/>
      <c r="G19" s="3"/>
      <c r="H19" s="3"/>
      <c r="I19" s="3"/>
      <c r="J19" s="3"/>
      <c r="K19" s="3"/>
      <c r="L19" s="3"/>
      <c r="M19" s="3"/>
      <c r="N19" s="3"/>
      <c r="R19" s="3"/>
      <c r="S19" s="3"/>
      <c r="T19" s="3"/>
      <c r="U19" s="3"/>
      <c r="V19" s="3"/>
    </row>
    <row r="20" spans="1:22" x14ac:dyDescent="0.2">
      <c r="A20" t="s">
        <v>15</v>
      </c>
      <c r="C20" s="5"/>
      <c r="D20" s="5"/>
      <c r="G20" s="3"/>
      <c r="H20" s="3"/>
      <c r="I20" s="3"/>
      <c r="J20" s="3"/>
      <c r="K20" s="3"/>
      <c r="L20" s="3"/>
      <c r="N20" s="5"/>
      <c r="O20" s="5"/>
      <c r="R20" s="3"/>
      <c r="S20" s="3"/>
      <c r="T20" s="3"/>
      <c r="U20" s="3"/>
      <c r="V20" s="3"/>
    </row>
    <row r="21" spans="1:22" x14ac:dyDescent="0.2">
      <c r="B21" t="s">
        <v>10</v>
      </c>
      <c r="C21" s="5">
        <v>724732</v>
      </c>
      <c r="D21" s="5">
        <v>780094</v>
      </c>
      <c r="F21">
        <f>AVERAGE(C21:D21)</f>
        <v>752413</v>
      </c>
      <c r="G21" s="3"/>
      <c r="H21" s="3">
        <f>C21/$F$21</f>
        <v>0.9632103645205492</v>
      </c>
      <c r="I21" s="3">
        <f>D21/$F$21</f>
        <v>1.0367896354794508</v>
      </c>
      <c r="J21" s="3"/>
      <c r="K21" s="3"/>
      <c r="L21" s="3"/>
      <c r="M21" t="s">
        <v>13</v>
      </c>
      <c r="N21" s="5">
        <v>539786</v>
      </c>
      <c r="O21" s="5">
        <v>521488</v>
      </c>
      <c r="Q21">
        <f>AVERAGE(N21:O21)</f>
        <v>530637</v>
      </c>
      <c r="R21" s="3"/>
      <c r="S21" s="3">
        <f>N21/$Q$21</f>
        <v>1.017241541769609</v>
      </c>
      <c r="T21" s="3">
        <f>O21/$Q$21</f>
        <v>0.98275845823039099</v>
      </c>
      <c r="U21" s="3"/>
      <c r="V21" s="3"/>
    </row>
    <row r="22" spans="1:22" x14ac:dyDescent="0.2">
      <c r="B22" t="s">
        <v>11</v>
      </c>
      <c r="C22" s="5">
        <v>2791861</v>
      </c>
      <c r="D22" s="5">
        <v>2919528</v>
      </c>
      <c r="H22" s="3">
        <f>C22/$F$21</f>
        <v>3.7105432787578101</v>
      </c>
      <c r="I22" s="3">
        <f>D22/$F$21</f>
        <v>3.88022003872873</v>
      </c>
      <c r="J22" s="3"/>
      <c r="K22" s="3"/>
      <c r="M22" t="s">
        <v>11</v>
      </c>
      <c r="N22" s="5">
        <v>2416018</v>
      </c>
      <c r="O22" s="5">
        <v>2107921</v>
      </c>
      <c r="S22" s="3">
        <f>N22/$Q$21</f>
        <v>4.5530522749073281</v>
      </c>
      <c r="T22" s="3">
        <f>O22/$Q$21</f>
        <v>3.9724350167817173</v>
      </c>
      <c r="U22" s="3"/>
      <c r="V22" s="3"/>
    </row>
    <row r="26" spans="1:22" x14ac:dyDescent="0.2">
      <c r="N26" s="5"/>
      <c r="O26" s="5"/>
    </row>
    <row r="27" spans="1:22" x14ac:dyDescent="0.2">
      <c r="A27" t="s">
        <v>16</v>
      </c>
      <c r="C27" s="5"/>
      <c r="D27" s="5"/>
      <c r="M27" t="s">
        <v>13</v>
      </c>
      <c r="N27" s="5">
        <v>3247754</v>
      </c>
      <c r="O27" s="5">
        <v>2613238</v>
      </c>
      <c r="Q27" t="e">
        <f>AVERAGE(N26:O26)</f>
        <v>#DIV/0!</v>
      </c>
    </row>
    <row r="28" spans="1:22" x14ac:dyDescent="0.2">
      <c r="B28" t="s">
        <v>10</v>
      </c>
      <c r="C28" s="5">
        <v>3578386</v>
      </c>
      <c r="D28" s="5">
        <v>3697369</v>
      </c>
      <c r="F28">
        <f>AVERAGE(C28:D28)</f>
        <v>3637877.5</v>
      </c>
      <c r="H28">
        <f>C28/$F$28</f>
        <v>0.98364664560585124</v>
      </c>
      <c r="I28">
        <f>D28/$F$28</f>
        <v>1.0163533543941488</v>
      </c>
      <c r="M28" t="s">
        <v>11</v>
      </c>
      <c r="N28" s="5">
        <v>5961600</v>
      </c>
      <c r="O28" s="5">
        <v>6506273</v>
      </c>
      <c r="Q28">
        <f>AVERAGE(N27:O27)</f>
        <v>2930496</v>
      </c>
      <c r="S28">
        <f>N27/$Q$28</f>
        <v>1.1082608541352728</v>
      </c>
      <c r="T28">
        <f>O27/$Q$28</f>
        <v>0.89173914586472736</v>
      </c>
    </row>
    <row r="29" spans="1:22" x14ac:dyDescent="0.2">
      <c r="B29" t="s">
        <v>11</v>
      </c>
      <c r="C29" s="5">
        <v>6661715</v>
      </c>
      <c r="D29" s="5">
        <v>6451262</v>
      </c>
      <c r="H29">
        <f t="shared" ref="H29:I30" si="0">C29/$F$28</f>
        <v>1.8312092696909119</v>
      </c>
      <c r="I29">
        <f t="shared" si="0"/>
        <v>1.7733587785734952</v>
      </c>
      <c r="M29" t="s">
        <v>11</v>
      </c>
      <c r="N29" s="5">
        <v>5281978</v>
      </c>
      <c r="O29" s="5">
        <v>4577875</v>
      </c>
      <c r="S29">
        <f t="shared" ref="S29:T30" si="1">N28/$Q$28</f>
        <v>2.034331389635065</v>
      </c>
      <c r="T29">
        <f t="shared" si="1"/>
        <v>2.2201951478521043</v>
      </c>
    </row>
    <row r="30" spans="1:22" x14ac:dyDescent="0.2">
      <c r="B30" t="s">
        <v>11</v>
      </c>
      <c r="C30" s="5">
        <v>4032733</v>
      </c>
      <c r="D30" s="5">
        <v>4318785</v>
      </c>
      <c r="H30">
        <f t="shared" si="0"/>
        <v>1.1085400759096478</v>
      </c>
      <c r="I30">
        <f t="shared" si="0"/>
        <v>1.1871716406063701</v>
      </c>
      <c r="S30">
        <f t="shared" si="1"/>
        <v>1.8024177477123327</v>
      </c>
      <c r="T30">
        <f t="shared" si="1"/>
        <v>1.5621502298586998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C03B-6052-5F4C-AAD0-B5A2203C36ED}">
  <dimension ref="A1:H40"/>
  <sheetViews>
    <sheetView workbookViewId="0">
      <selection activeCell="E9" sqref="E9"/>
    </sheetView>
  </sheetViews>
  <sheetFormatPr baseColWidth="10" defaultRowHeight="16" x14ac:dyDescent="0.2"/>
  <cols>
    <col min="1" max="1" width="13" bestFit="1" customWidth="1"/>
  </cols>
  <sheetData>
    <row r="1" spans="1:8" x14ac:dyDescent="0.2">
      <c r="A1" s="6" t="s">
        <v>17</v>
      </c>
      <c r="B1" s="6"/>
    </row>
    <row r="2" spans="1:8" x14ac:dyDescent="0.2">
      <c r="A2" s="6"/>
      <c r="B2" s="6"/>
    </row>
    <row r="3" spans="1:8" x14ac:dyDescent="0.2">
      <c r="A3" s="6" t="s">
        <v>18</v>
      </c>
      <c r="B3" s="6">
        <v>751367</v>
      </c>
      <c r="C3">
        <v>707739</v>
      </c>
      <c r="F3">
        <v>1.0206781100260811</v>
      </c>
      <c r="G3">
        <v>0.96628252562625094</v>
      </c>
    </row>
    <row r="4" spans="1:8" x14ac:dyDescent="0.2">
      <c r="A4" s="6"/>
      <c r="B4">
        <v>770706</v>
      </c>
      <c r="C4">
        <v>786681</v>
      </c>
      <c r="F4">
        <v>0.97104965214453243</v>
      </c>
      <c r="G4">
        <v>0.84131309758328876</v>
      </c>
    </row>
    <row r="5" spans="1:8" x14ac:dyDescent="0.2">
      <c r="B5">
        <v>729235</v>
      </c>
      <c r="C5">
        <v>650529</v>
      </c>
      <c r="F5">
        <v>1.0128226846096202</v>
      </c>
      <c r="G5">
        <v>0.94681859030862303</v>
      </c>
    </row>
    <row r="6" spans="1:8" x14ac:dyDescent="0.2">
      <c r="A6" t="s">
        <v>19</v>
      </c>
    </row>
    <row r="8" spans="1:8" x14ac:dyDescent="0.2">
      <c r="A8" t="s">
        <v>10</v>
      </c>
      <c r="B8">
        <v>534892</v>
      </c>
      <c r="C8">
        <v>600380</v>
      </c>
      <c r="E8">
        <v>567636</v>
      </c>
    </row>
    <row r="9" spans="1:8" x14ac:dyDescent="0.2">
      <c r="A9" s="6" t="s">
        <v>18</v>
      </c>
      <c r="B9">
        <v>930908</v>
      </c>
      <c r="C9">
        <v>951285</v>
      </c>
      <c r="E9">
        <v>53810</v>
      </c>
      <c r="G9">
        <v>1.6399735041470238</v>
      </c>
      <c r="H9">
        <v>1.6758715092066043</v>
      </c>
    </row>
    <row r="10" spans="1:8" x14ac:dyDescent="0.2">
      <c r="E10">
        <v>17924.5</v>
      </c>
    </row>
    <row r="11" spans="1:8" x14ac:dyDescent="0.2">
      <c r="E11">
        <v>13945.5</v>
      </c>
    </row>
    <row r="12" spans="1:8" x14ac:dyDescent="0.2">
      <c r="E12">
        <v>16931.5</v>
      </c>
    </row>
    <row r="15" spans="1:8" x14ac:dyDescent="0.2">
      <c r="A15" t="s">
        <v>10</v>
      </c>
      <c r="B15">
        <v>924481</v>
      </c>
      <c r="C15">
        <v>799645</v>
      </c>
      <c r="E15">
        <v>862063</v>
      </c>
      <c r="G15">
        <v>1.6582337949778612</v>
      </c>
      <c r="H15">
        <v>1.4429281850630407</v>
      </c>
    </row>
    <row r="16" spans="1:8" x14ac:dyDescent="0.2">
      <c r="A16" s="6" t="s">
        <v>18</v>
      </c>
      <c r="B16">
        <v>1429502</v>
      </c>
      <c r="C16">
        <v>1243895</v>
      </c>
      <c r="E16">
        <v>687793</v>
      </c>
    </row>
    <row r="17" spans="1:8" x14ac:dyDescent="0.2">
      <c r="E17">
        <v>287959.5</v>
      </c>
    </row>
    <row r="18" spans="1:8" x14ac:dyDescent="0.2">
      <c r="E18">
        <v>69584.5</v>
      </c>
    </row>
    <row r="19" spans="1:8" x14ac:dyDescent="0.2">
      <c r="E19">
        <v>48500.5</v>
      </c>
    </row>
    <row r="22" spans="1:8" x14ac:dyDescent="0.2">
      <c r="A22" t="s">
        <v>10</v>
      </c>
      <c r="B22">
        <v>566681</v>
      </c>
      <c r="C22">
        <v>600317</v>
      </c>
      <c r="E22">
        <v>583499</v>
      </c>
      <c r="G22">
        <v>1.3387872130029357</v>
      </c>
      <c r="H22">
        <v>1.0744919871327971</v>
      </c>
    </row>
    <row r="23" spans="1:8" x14ac:dyDescent="0.2">
      <c r="A23" s="6" t="s">
        <v>18</v>
      </c>
      <c r="B23">
        <v>781181</v>
      </c>
      <c r="C23">
        <v>626965</v>
      </c>
      <c r="E23">
        <v>98054.5</v>
      </c>
    </row>
    <row r="24" spans="1:8" x14ac:dyDescent="0.2">
      <c r="E24">
        <v>30490</v>
      </c>
    </row>
    <row r="25" spans="1:8" x14ac:dyDescent="0.2">
      <c r="E25">
        <v>23113.5</v>
      </c>
    </row>
    <row r="26" spans="1:8" x14ac:dyDescent="0.2">
      <c r="E26">
        <v>19118.5</v>
      </c>
    </row>
    <row r="29" spans="1:8" x14ac:dyDescent="0.2">
      <c r="A29" t="s">
        <v>10</v>
      </c>
      <c r="B29">
        <v>1212440</v>
      </c>
      <c r="C29">
        <v>1326687</v>
      </c>
      <c r="E29">
        <v>1269563.5</v>
      </c>
      <c r="G29">
        <v>1.2019028587384561</v>
      </c>
      <c r="H29">
        <v>1.324927819679756</v>
      </c>
    </row>
    <row r="30" spans="1:8" x14ac:dyDescent="0.2">
      <c r="A30" s="6" t="s">
        <v>18</v>
      </c>
      <c r="B30">
        <v>1525892</v>
      </c>
      <c r="C30">
        <v>1682080</v>
      </c>
      <c r="E30">
        <v>768310</v>
      </c>
    </row>
    <row r="31" spans="1:8" x14ac:dyDescent="0.2">
      <c r="E31">
        <v>139978.5</v>
      </c>
    </row>
    <row r="32" spans="1:8" x14ac:dyDescent="0.2">
      <c r="E32">
        <v>47789.5</v>
      </c>
    </row>
    <row r="33" spans="1:8" x14ac:dyDescent="0.2">
      <c r="E33">
        <v>40425</v>
      </c>
    </row>
    <row r="36" spans="1:8" x14ac:dyDescent="0.2">
      <c r="A36" t="s">
        <v>10</v>
      </c>
      <c r="B36">
        <v>114960</v>
      </c>
      <c r="C36">
        <v>105479</v>
      </c>
      <c r="E36">
        <v>110219.5</v>
      </c>
      <c r="G36">
        <v>1.5503880892219617</v>
      </c>
      <c r="H36">
        <v>1.6240864819746053</v>
      </c>
    </row>
    <row r="37" spans="1:8" x14ac:dyDescent="0.2">
      <c r="A37" s="6" t="s">
        <v>18</v>
      </c>
      <c r="B37">
        <v>170883</v>
      </c>
      <c r="C37">
        <v>179006</v>
      </c>
      <c r="E37">
        <v>47294.5</v>
      </c>
    </row>
    <row r="38" spans="1:8" x14ac:dyDescent="0.2">
      <c r="E38">
        <v>21102.5</v>
      </c>
    </row>
    <row r="39" spans="1:8" x14ac:dyDescent="0.2">
      <c r="E39">
        <v>4847</v>
      </c>
    </row>
    <row r="40" spans="1:8" x14ac:dyDescent="0.2">
      <c r="E40">
        <v>5026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1D83-5A21-C545-BE44-816E9739ED14}">
  <dimension ref="A1:N15"/>
  <sheetViews>
    <sheetView workbookViewId="0">
      <selection activeCell="F18" sqref="F18"/>
    </sheetView>
  </sheetViews>
  <sheetFormatPr baseColWidth="10" defaultRowHeight="16" x14ac:dyDescent="0.2"/>
  <cols>
    <col min="1" max="1" width="26.33203125" bestFit="1" customWidth="1"/>
    <col min="8" max="8" width="26.33203125" bestFit="1" customWidth="1"/>
  </cols>
  <sheetData>
    <row r="1" spans="1:14" x14ac:dyDescent="0.2">
      <c r="A1" t="s">
        <v>0</v>
      </c>
    </row>
    <row r="3" spans="1:14" x14ac:dyDescent="0.2">
      <c r="A3" s="1" t="s">
        <v>1</v>
      </c>
      <c r="B3" s="1" t="s">
        <v>2</v>
      </c>
      <c r="C3" s="1" t="s">
        <v>3</v>
      </c>
      <c r="D3" s="1" t="s">
        <v>5</v>
      </c>
    </row>
    <row r="4" spans="1:14" x14ac:dyDescent="0.2">
      <c r="A4" t="s">
        <v>4</v>
      </c>
      <c r="B4">
        <v>9077</v>
      </c>
      <c r="C4">
        <v>3305</v>
      </c>
      <c r="D4">
        <f>B4/C4</f>
        <v>2.7464447806354011</v>
      </c>
      <c r="H4" t="s">
        <v>4</v>
      </c>
      <c r="I4">
        <v>2.7464447806354011</v>
      </c>
      <c r="J4">
        <v>3.4053333333333335</v>
      </c>
      <c r="K4">
        <v>1.865376583600167</v>
      </c>
      <c r="L4">
        <v>0.99862220997519979</v>
      </c>
      <c r="M4">
        <v>2.2969052224371374</v>
      </c>
      <c r="N4">
        <v>2.7088633151625277</v>
      </c>
    </row>
    <row r="5" spans="1:14" x14ac:dyDescent="0.2">
      <c r="A5" t="s">
        <v>6</v>
      </c>
      <c r="B5">
        <v>13589</v>
      </c>
      <c r="C5">
        <v>5168</v>
      </c>
      <c r="D5">
        <f t="shared" ref="D5:D15" si="0">B5/C5</f>
        <v>2.6294504643962848</v>
      </c>
      <c r="H5" t="s">
        <v>6</v>
      </c>
      <c r="I5">
        <v>2.6294504643962848</v>
      </c>
      <c r="J5">
        <v>2.5435452793834297</v>
      </c>
      <c r="K5">
        <v>1.6637228260869565</v>
      </c>
    </row>
    <row r="6" spans="1:14" x14ac:dyDescent="0.2">
      <c r="A6" t="s">
        <v>7</v>
      </c>
      <c r="B6">
        <v>12158</v>
      </c>
      <c r="C6">
        <v>4394</v>
      </c>
      <c r="D6">
        <f t="shared" si="0"/>
        <v>2.7669549385525718</v>
      </c>
      <c r="H6" t="s">
        <v>7</v>
      </c>
      <c r="I6">
        <v>2.7669549385525718</v>
      </c>
      <c r="J6">
        <v>1.9378916328787321</v>
      </c>
      <c r="K6">
        <v>2.2041754201680672</v>
      </c>
      <c r="L6">
        <v>2.9896966227819117</v>
      </c>
      <c r="M6">
        <v>3.8088386433710175</v>
      </c>
      <c r="N6">
        <v>2.6641802405236716</v>
      </c>
    </row>
    <row r="7" spans="1:14" x14ac:dyDescent="0.2">
      <c r="A7" t="s">
        <v>7</v>
      </c>
      <c r="B7">
        <v>10446</v>
      </c>
      <c r="C7">
        <v>3494</v>
      </c>
      <c r="D7">
        <f t="shared" si="0"/>
        <v>2.9896966227819117</v>
      </c>
    </row>
    <row r="8" spans="1:14" x14ac:dyDescent="0.2">
      <c r="A8" t="s">
        <v>4</v>
      </c>
      <c r="B8">
        <v>11493</v>
      </c>
      <c r="C8">
        <v>3375</v>
      </c>
      <c r="D8">
        <f t="shared" si="0"/>
        <v>3.4053333333333335</v>
      </c>
    </row>
    <row r="9" spans="1:14" x14ac:dyDescent="0.2">
      <c r="A9" t="s">
        <v>6</v>
      </c>
      <c r="B9">
        <v>13201</v>
      </c>
      <c r="C9">
        <v>5190</v>
      </c>
      <c r="D9">
        <f t="shared" si="0"/>
        <v>2.5435452793834297</v>
      </c>
    </row>
    <row r="10" spans="1:14" x14ac:dyDescent="0.2">
      <c r="A10" t="s">
        <v>7</v>
      </c>
      <c r="B10">
        <v>10515</v>
      </c>
      <c r="C10">
        <v>5426</v>
      </c>
      <c r="D10">
        <f t="shared" si="0"/>
        <v>1.9378916328787321</v>
      </c>
    </row>
    <row r="11" spans="1:14" x14ac:dyDescent="0.2">
      <c r="A11" t="s">
        <v>7</v>
      </c>
      <c r="B11">
        <v>14824</v>
      </c>
      <c r="C11">
        <v>3892</v>
      </c>
      <c r="D11">
        <f t="shared" si="0"/>
        <v>3.8088386433710175</v>
      </c>
    </row>
    <row r="12" spans="1:14" x14ac:dyDescent="0.2">
      <c r="A12" t="s">
        <v>4</v>
      </c>
      <c r="B12">
        <v>13399</v>
      </c>
      <c r="C12">
        <v>7183</v>
      </c>
      <c r="D12">
        <f t="shared" si="0"/>
        <v>1.865376583600167</v>
      </c>
    </row>
    <row r="13" spans="1:14" x14ac:dyDescent="0.2">
      <c r="A13" t="s">
        <v>6</v>
      </c>
      <c r="B13">
        <v>9796</v>
      </c>
      <c r="C13">
        <v>5888</v>
      </c>
      <c r="D13">
        <f t="shared" si="0"/>
        <v>1.6637228260869565</v>
      </c>
    </row>
    <row r="14" spans="1:14" x14ac:dyDescent="0.2">
      <c r="A14" t="s">
        <v>7</v>
      </c>
      <c r="B14">
        <v>16787</v>
      </c>
      <c r="C14">
        <v>7616</v>
      </c>
      <c r="D14">
        <f t="shared" si="0"/>
        <v>2.2041754201680672</v>
      </c>
    </row>
    <row r="15" spans="1:14" x14ac:dyDescent="0.2">
      <c r="A15" t="s">
        <v>7</v>
      </c>
      <c r="B15">
        <v>17501</v>
      </c>
      <c r="C15">
        <v>6569</v>
      </c>
      <c r="D15">
        <f t="shared" si="0"/>
        <v>2.6641802405236716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4A77-1A38-3345-9573-114C5EC2526A}">
  <dimension ref="A1:N18"/>
  <sheetViews>
    <sheetView zoomScale="89" workbookViewId="0">
      <selection activeCell="E26" sqref="E26"/>
    </sheetView>
  </sheetViews>
  <sheetFormatPr baseColWidth="10" defaultRowHeight="16" x14ac:dyDescent="0.2"/>
  <cols>
    <col min="1" max="1" width="26.33203125" bestFit="1" customWidth="1"/>
    <col min="8" max="8" width="26.33203125" bestFit="1" customWidth="1"/>
  </cols>
  <sheetData>
    <row r="1" spans="1:14" x14ac:dyDescent="0.2">
      <c r="A1" t="s">
        <v>0</v>
      </c>
    </row>
    <row r="3" spans="1:14" x14ac:dyDescent="0.2">
      <c r="A3" s="1" t="s">
        <v>1</v>
      </c>
      <c r="B3" s="1" t="s">
        <v>2</v>
      </c>
      <c r="C3" s="1" t="s">
        <v>3</v>
      </c>
      <c r="D3" s="1" t="s">
        <v>5</v>
      </c>
    </row>
    <row r="4" spans="1:14" x14ac:dyDescent="0.2">
      <c r="A4" t="s">
        <v>4</v>
      </c>
      <c r="B4">
        <v>7120</v>
      </c>
      <c r="C4">
        <v>3679</v>
      </c>
      <c r="D4">
        <f>B4/C4</f>
        <v>1.9353085077466703</v>
      </c>
      <c r="H4" t="s">
        <v>4</v>
      </c>
      <c r="I4">
        <f>D4</f>
        <v>1.9353085077466703</v>
      </c>
      <c r="J4">
        <f>D7</f>
        <v>1.8805860805860806</v>
      </c>
      <c r="K4">
        <f>D9</f>
        <v>2.4767403497195644</v>
      </c>
      <c r="L4">
        <f>D12</f>
        <v>1.4389359129383312</v>
      </c>
      <c r="M4">
        <f>D14</f>
        <v>3.0783358320839582</v>
      </c>
      <c r="N4">
        <f>D17</f>
        <v>1.8138686131386861</v>
      </c>
    </row>
    <row r="5" spans="1:14" x14ac:dyDescent="0.2">
      <c r="A5" t="s">
        <v>6</v>
      </c>
      <c r="B5">
        <v>7614</v>
      </c>
      <c r="C5">
        <v>3597</v>
      </c>
      <c r="D5">
        <f t="shared" ref="D5:D18" si="0">B5/C5</f>
        <v>2.1167639699749792</v>
      </c>
      <c r="H5" t="s">
        <v>6</v>
      </c>
      <c r="I5">
        <f>D5</f>
        <v>2.1167639699749792</v>
      </c>
      <c r="J5">
        <f>D10</f>
        <v>2.6075823079481211</v>
      </c>
      <c r="K5">
        <f>D15</f>
        <v>2.5141832409520704</v>
      </c>
    </row>
    <row r="6" spans="1:14" x14ac:dyDescent="0.2">
      <c r="A6" t="s">
        <v>7</v>
      </c>
      <c r="B6">
        <v>8765</v>
      </c>
      <c r="C6">
        <v>4359</v>
      </c>
      <c r="D6">
        <f t="shared" si="0"/>
        <v>2.010782289515944</v>
      </c>
      <c r="H6" t="s">
        <v>7</v>
      </c>
      <c r="I6">
        <f>D6</f>
        <v>2.010782289515944</v>
      </c>
      <c r="J6">
        <f>D8</f>
        <v>2.3767926988265971</v>
      </c>
      <c r="K6">
        <f>D11</f>
        <v>1.8666502341631748</v>
      </c>
      <c r="L6">
        <f>D13</f>
        <v>2.1895080321285141</v>
      </c>
      <c r="M6">
        <f>D16</f>
        <v>2.5890974543584471</v>
      </c>
      <c r="N6">
        <f>D18</f>
        <v>2.4627682873412176</v>
      </c>
    </row>
    <row r="7" spans="1:14" x14ac:dyDescent="0.2">
      <c r="A7" t="s">
        <v>4</v>
      </c>
      <c r="B7">
        <v>7701</v>
      </c>
      <c r="C7">
        <v>4095</v>
      </c>
      <c r="D7">
        <f t="shared" si="0"/>
        <v>1.8805860805860806</v>
      </c>
    </row>
    <row r="8" spans="1:14" x14ac:dyDescent="0.2">
      <c r="A8" t="s">
        <v>7</v>
      </c>
      <c r="B8">
        <v>7292</v>
      </c>
      <c r="C8">
        <v>3068</v>
      </c>
      <c r="D8">
        <f t="shared" si="0"/>
        <v>2.3767926988265971</v>
      </c>
    </row>
    <row r="9" spans="1:14" x14ac:dyDescent="0.2">
      <c r="A9" t="s">
        <v>4</v>
      </c>
      <c r="B9">
        <v>7507</v>
      </c>
      <c r="C9">
        <v>3031</v>
      </c>
      <c r="D9">
        <f t="shared" si="0"/>
        <v>2.4767403497195644</v>
      </c>
    </row>
    <row r="10" spans="1:14" x14ac:dyDescent="0.2">
      <c r="A10" t="s">
        <v>6</v>
      </c>
      <c r="B10">
        <v>7841</v>
      </c>
      <c r="C10">
        <v>3007</v>
      </c>
      <c r="D10">
        <f t="shared" si="0"/>
        <v>2.6075823079481211</v>
      </c>
    </row>
    <row r="11" spans="1:14" x14ac:dyDescent="0.2">
      <c r="A11" t="s">
        <v>7</v>
      </c>
      <c r="B11">
        <v>7573</v>
      </c>
      <c r="C11">
        <v>4057</v>
      </c>
      <c r="D11">
        <f t="shared" si="0"/>
        <v>1.8666502341631748</v>
      </c>
    </row>
    <row r="12" spans="1:14" x14ac:dyDescent="0.2">
      <c r="A12" t="s">
        <v>4</v>
      </c>
      <c r="B12">
        <v>7140</v>
      </c>
      <c r="C12">
        <v>4962</v>
      </c>
      <c r="D12">
        <f t="shared" si="0"/>
        <v>1.4389359129383312</v>
      </c>
    </row>
    <row r="13" spans="1:14" x14ac:dyDescent="0.2">
      <c r="A13" t="s">
        <v>7</v>
      </c>
      <c r="B13">
        <v>8723</v>
      </c>
      <c r="C13">
        <v>3984</v>
      </c>
      <c r="D13">
        <f t="shared" si="0"/>
        <v>2.1895080321285141</v>
      </c>
    </row>
    <row r="14" spans="1:14" x14ac:dyDescent="0.2">
      <c r="A14" t="s">
        <v>4</v>
      </c>
      <c r="B14">
        <v>8213</v>
      </c>
      <c r="C14">
        <v>2668</v>
      </c>
      <c r="D14">
        <f t="shared" si="0"/>
        <v>3.0783358320839582</v>
      </c>
    </row>
    <row r="15" spans="1:14" x14ac:dyDescent="0.2">
      <c r="A15" t="s">
        <v>6</v>
      </c>
      <c r="B15">
        <v>7711</v>
      </c>
      <c r="C15">
        <v>3067</v>
      </c>
      <c r="D15">
        <f t="shared" si="0"/>
        <v>2.5141832409520704</v>
      </c>
    </row>
    <row r="16" spans="1:14" x14ac:dyDescent="0.2">
      <c r="A16" t="s">
        <v>7</v>
      </c>
      <c r="B16">
        <v>10069</v>
      </c>
      <c r="C16">
        <v>3889</v>
      </c>
      <c r="D16">
        <f t="shared" si="0"/>
        <v>2.5890974543584471</v>
      </c>
    </row>
    <row r="17" spans="1:4" x14ac:dyDescent="0.2">
      <c r="A17" t="s">
        <v>4</v>
      </c>
      <c r="B17">
        <v>7455</v>
      </c>
      <c r="C17">
        <v>4110</v>
      </c>
      <c r="D17">
        <f t="shared" si="0"/>
        <v>1.8138686131386861</v>
      </c>
    </row>
    <row r="18" spans="1:4" x14ac:dyDescent="0.2">
      <c r="A18" t="s">
        <v>7</v>
      </c>
      <c r="B18">
        <v>11245</v>
      </c>
      <c r="C18">
        <v>4566</v>
      </c>
      <c r="D18">
        <f t="shared" si="0"/>
        <v>2.4627682873412176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EC3D-DFB7-9140-B861-2EFDCBA5FF8D}">
  <dimension ref="A1:U18"/>
  <sheetViews>
    <sheetView tabSelected="1" zoomScale="83" workbookViewId="0">
      <selection activeCell="B28" sqref="B28"/>
    </sheetView>
  </sheetViews>
  <sheetFormatPr baseColWidth="10" defaultRowHeight="16" x14ac:dyDescent="0.2"/>
  <cols>
    <col min="1" max="1" width="26.33203125" bestFit="1" customWidth="1"/>
    <col min="6" max="6" width="26.1640625" bestFit="1" customWidth="1"/>
  </cols>
  <sheetData>
    <row r="1" spans="1:21" x14ac:dyDescent="0.2">
      <c r="A1" t="s">
        <v>0</v>
      </c>
    </row>
    <row r="2" spans="1:21" x14ac:dyDescent="0.2">
      <c r="F2" s="2" t="s">
        <v>8</v>
      </c>
    </row>
    <row r="3" spans="1:21" x14ac:dyDescent="0.2">
      <c r="A3" s="1" t="s">
        <v>1</v>
      </c>
      <c r="B3" s="1" t="s">
        <v>3</v>
      </c>
      <c r="C3" s="1"/>
      <c r="F3" t="s">
        <v>4</v>
      </c>
      <c r="G3">
        <f>B4</f>
        <v>3679</v>
      </c>
      <c r="H3">
        <f>B7</f>
        <v>4095</v>
      </c>
      <c r="I3">
        <f>B9</f>
        <v>3031</v>
      </c>
      <c r="J3">
        <f>B12</f>
        <v>4962</v>
      </c>
      <c r="K3">
        <f>B14</f>
        <v>2668</v>
      </c>
      <c r="L3">
        <f>B17</f>
        <v>4110</v>
      </c>
      <c r="N3">
        <f>AVERAGE(G3:L3)</f>
        <v>3757.5</v>
      </c>
    </row>
    <row r="4" spans="1:21" x14ac:dyDescent="0.2">
      <c r="A4" t="s">
        <v>4</v>
      </c>
      <c r="B4">
        <v>3679</v>
      </c>
      <c r="F4" t="s">
        <v>6</v>
      </c>
      <c r="G4">
        <f>B5</f>
        <v>3597</v>
      </c>
      <c r="H4">
        <f>B10</f>
        <v>3007</v>
      </c>
      <c r="I4">
        <f>B15</f>
        <v>3067</v>
      </c>
      <c r="N4">
        <f t="shared" ref="N4:N5" si="0">AVERAGE(G4:L4)</f>
        <v>3223.6666666666665</v>
      </c>
      <c r="P4">
        <f>G4/$N$4</f>
        <v>1.1158101540688656</v>
      </c>
      <c r="Q4">
        <f t="shared" ref="Q4:R5" si="1">H4/$N$4</f>
        <v>0.93278874987074767</v>
      </c>
      <c r="R4">
        <f t="shared" si="1"/>
        <v>0.95140109606038681</v>
      </c>
    </row>
    <row r="5" spans="1:21" x14ac:dyDescent="0.2">
      <c r="A5" t="s">
        <v>6</v>
      </c>
      <c r="B5">
        <v>3597</v>
      </c>
      <c r="F5" t="s">
        <v>7</v>
      </c>
      <c r="G5">
        <f>B6</f>
        <v>4359</v>
      </c>
      <c r="H5">
        <f>B8</f>
        <v>3068</v>
      </c>
      <c r="I5">
        <f>B11</f>
        <v>4057</v>
      </c>
      <c r="J5">
        <f>B13</f>
        <v>3984</v>
      </c>
      <c r="K5">
        <f>B16</f>
        <v>3889</v>
      </c>
      <c r="L5">
        <f>B18</f>
        <v>4566</v>
      </c>
      <c r="N5">
        <f t="shared" si="0"/>
        <v>3987.1666666666665</v>
      </c>
      <c r="P5">
        <f>G5/$N$4</f>
        <v>1.3521869506772826</v>
      </c>
      <c r="Q5">
        <f t="shared" si="1"/>
        <v>0.95171130183021413</v>
      </c>
      <c r="R5">
        <f t="shared" si="1"/>
        <v>1.2585048081894323</v>
      </c>
      <c r="S5">
        <f t="shared" ref="S5" si="2">J5/$N$4</f>
        <v>1.235859786992038</v>
      </c>
      <c r="T5">
        <f>K5/$N$4</f>
        <v>1.2063902388584429</v>
      </c>
      <c r="U5">
        <f t="shared" ref="U5" si="3">L5/$N$4</f>
        <v>1.4163995450315376</v>
      </c>
    </row>
    <row r="6" spans="1:21" x14ac:dyDescent="0.2">
      <c r="A6" t="s">
        <v>7</v>
      </c>
      <c r="B6">
        <v>4359</v>
      </c>
    </row>
    <row r="7" spans="1:21" x14ac:dyDescent="0.2">
      <c r="A7" t="s">
        <v>4</v>
      </c>
      <c r="B7">
        <v>4095</v>
      </c>
    </row>
    <row r="8" spans="1:21" x14ac:dyDescent="0.2">
      <c r="A8" t="s">
        <v>7</v>
      </c>
      <c r="B8">
        <v>3068</v>
      </c>
    </row>
    <row r="9" spans="1:21" x14ac:dyDescent="0.2">
      <c r="A9" t="s">
        <v>4</v>
      </c>
      <c r="B9">
        <v>3031</v>
      </c>
    </row>
    <row r="10" spans="1:21" x14ac:dyDescent="0.2">
      <c r="A10" t="s">
        <v>6</v>
      </c>
      <c r="B10">
        <v>3007</v>
      </c>
    </row>
    <row r="11" spans="1:21" x14ac:dyDescent="0.2">
      <c r="A11" t="s">
        <v>7</v>
      </c>
      <c r="B11">
        <v>4057</v>
      </c>
    </row>
    <row r="12" spans="1:21" x14ac:dyDescent="0.2">
      <c r="A12" t="s">
        <v>4</v>
      </c>
      <c r="B12">
        <v>4962</v>
      </c>
    </row>
    <row r="13" spans="1:21" x14ac:dyDescent="0.2">
      <c r="A13" t="s">
        <v>7</v>
      </c>
      <c r="B13">
        <v>3984</v>
      </c>
    </row>
    <row r="14" spans="1:21" x14ac:dyDescent="0.2">
      <c r="A14" t="s">
        <v>4</v>
      </c>
      <c r="B14">
        <v>2668</v>
      </c>
    </row>
    <row r="15" spans="1:21" x14ac:dyDescent="0.2">
      <c r="A15" t="s">
        <v>6</v>
      </c>
      <c r="B15">
        <v>3067</v>
      </c>
    </row>
    <row r="16" spans="1:21" x14ac:dyDescent="0.2">
      <c r="A16" t="s">
        <v>7</v>
      </c>
      <c r="B16">
        <v>3889</v>
      </c>
    </row>
    <row r="17" spans="1:2" x14ac:dyDescent="0.2">
      <c r="A17" t="s">
        <v>4</v>
      </c>
      <c r="B17">
        <v>4110</v>
      </c>
    </row>
    <row r="18" spans="1:2" x14ac:dyDescent="0.2">
      <c r="A18" t="s">
        <v>7</v>
      </c>
      <c r="B18">
        <v>4566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9C</vt:lpstr>
      <vt:lpstr>Figure 9D</vt:lpstr>
      <vt:lpstr>Figure 9E_1</vt:lpstr>
      <vt:lpstr>Figure 9E_2</vt:lpstr>
      <vt:lpstr>Figure 9F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2024-06-13T12:54:08Z</dcterms:created>
  <dcterms:modified xsi:type="dcterms:W3CDTF">2025-07-03T20:13:55Z</dcterms:modified>
</cp:coreProperties>
</file>