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5D420485-CB2D-1E48-B035-E50BF0CF8CE8}" xr6:coauthVersionLast="47" xr6:coauthVersionMax="47" xr10:uidLastSave="{00000000-0000-0000-0000-000000000000}"/>
  <bookViews>
    <workbookView xWindow="0" yWindow="760" windowWidth="30240" windowHeight="1756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" i="5" l="1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48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" i="5"/>
  <c r="I49" i="5"/>
  <c r="J22" i="5"/>
  <c r="X85" i="5" l="1"/>
  <c r="Y85" i="5" s="1"/>
  <c r="X87" i="5"/>
  <c r="Y87" i="5" s="1"/>
  <c r="X54" i="5"/>
  <c r="Y54" i="5" s="1"/>
  <c r="X55" i="5"/>
  <c r="Y55" i="5" s="1"/>
  <c r="X220" i="5"/>
  <c r="Y220" i="5" s="1"/>
  <c r="X221" i="5"/>
  <c r="Y221" i="5" s="1"/>
  <c r="X222" i="5"/>
  <c r="Y222" i="5" s="1"/>
  <c r="X223" i="5"/>
  <c r="Y223" i="5" s="1"/>
  <c r="X224" i="5"/>
  <c r="Y224" i="5" s="1"/>
  <c r="X225" i="5"/>
  <c r="Y225" i="5" s="1"/>
  <c r="X226" i="5"/>
  <c r="Y226" i="5" s="1"/>
  <c r="X227" i="5"/>
  <c r="Y227" i="5" s="1"/>
  <c r="X228" i="5"/>
  <c r="Y228" i="5" s="1"/>
  <c r="X229" i="5"/>
  <c r="Y229" i="5" s="1"/>
  <c r="X230" i="5"/>
  <c r="Y230" i="5" s="1"/>
  <c r="X231" i="5"/>
  <c r="Y231" i="5" s="1"/>
  <c r="X232" i="5"/>
  <c r="Y232" i="5" s="1"/>
  <c r="X233" i="5"/>
  <c r="Y233" i="5" s="1"/>
  <c r="X234" i="5"/>
  <c r="Y234" i="5" s="1"/>
  <c r="X235" i="5"/>
  <c r="Y235" i="5" s="1"/>
  <c r="X236" i="5"/>
  <c r="Y236" i="5" s="1"/>
  <c r="X237" i="5"/>
  <c r="Y237" i="5" s="1"/>
  <c r="X238" i="5"/>
  <c r="Y238" i="5" s="1"/>
  <c r="X239" i="5"/>
  <c r="Y239" i="5" s="1"/>
  <c r="X240" i="5"/>
  <c r="Y240" i="5" s="1"/>
  <c r="X241" i="5"/>
  <c r="Y241" i="5" s="1"/>
  <c r="X242" i="5"/>
  <c r="Y242" i="5" s="1"/>
  <c r="X243" i="5"/>
  <c r="Y243" i="5" s="1"/>
  <c r="X244" i="5"/>
  <c r="Y244" i="5" s="1"/>
  <c r="X245" i="5"/>
  <c r="Y245" i="5" s="1"/>
  <c r="X246" i="5"/>
  <c r="Y246" i="5" s="1"/>
  <c r="X202" i="5"/>
  <c r="Y202" i="5" s="1"/>
  <c r="X203" i="5"/>
  <c r="Y203" i="5" s="1"/>
  <c r="X204" i="5"/>
  <c r="Y204" i="5" s="1"/>
  <c r="X205" i="5"/>
  <c r="Y205" i="5" s="1"/>
  <c r="X206" i="5"/>
  <c r="Y206" i="5" s="1"/>
  <c r="X207" i="5"/>
  <c r="Y207" i="5" s="1"/>
  <c r="X208" i="5"/>
  <c r="Y208" i="5" s="1"/>
  <c r="X209" i="5"/>
  <c r="Y209" i="5" s="1"/>
  <c r="X210" i="5"/>
  <c r="Y210" i="5" s="1"/>
  <c r="X211" i="5"/>
  <c r="Y211" i="5" s="1"/>
  <c r="X212" i="5"/>
  <c r="Y212" i="5" s="1"/>
  <c r="X213" i="5"/>
  <c r="Y213" i="5" s="1"/>
  <c r="X214" i="5"/>
  <c r="Y214" i="5" s="1"/>
  <c r="X215" i="5"/>
  <c r="Y215" i="5" s="1"/>
  <c r="X216" i="5"/>
  <c r="Y216" i="5" s="1"/>
  <c r="X217" i="5"/>
  <c r="Y217" i="5" s="1"/>
  <c r="X218" i="5"/>
  <c r="Y218" i="5" s="1"/>
  <c r="X219" i="5"/>
  <c r="Y219" i="5" s="1"/>
  <c r="X80" i="5"/>
  <c r="Y80" i="5" s="1"/>
  <c r="X81" i="5"/>
  <c r="Y81" i="5" s="1"/>
  <c r="X82" i="5"/>
  <c r="Y82" i="5" s="1"/>
  <c r="X83" i="5"/>
  <c r="Y83" i="5" s="1"/>
  <c r="X84" i="5"/>
  <c r="Y84" i="5" s="1"/>
  <c r="X86" i="5"/>
  <c r="Y86" i="5" s="1"/>
  <c r="X88" i="5"/>
  <c r="Y88" i="5" s="1"/>
  <c r="X89" i="5"/>
  <c r="Y89" i="5" s="1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X96" i="5"/>
  <c r="Y96" i="5" s="1"/>
  <c r="X97" i="5"/>
  <c r="Y97" i="5" s="1"/>
  <c r="X98" i="5"/>
  <c r="Y98" i="5" s="1"/>
  <c r="X99" i="5"/>
  <c r="Y99" i="5" s="1"/>
  <c r="X100" i="5"/>
  <c r="Y100" i="5" s="1"/>
  <c r="X38" i="5"/>
  <c r="Y38" i="5" s="1"/>
  <c r="X39" i="5"/>
  <c r="Y39" i="5" s="1"/>
  <c r="X40" i="5"/>
  <c r="Y40" i="5" s="1"/>
  <c r="X41" i="5"/>
  <c r="Y41" i="5" s="1"/>
  <c r="X42" i="5"/>
  <c r="Y42" i="5" s="1"/>
  <c r="X43" i="5"/>
  <c r="Y43" i="5" s="1"/>
  <c r="X44" i="5"/>
  <c r="Y44" i="5" s="1"/>
  <c r="X45" i="5"/>
  <c r="Y45" i="5" s="1"/>
  <c r="X46" i="5"/>
  <c r="Y46" i="5" s="1"/>
  <c r="X47" i="5"/>
  <c r="Y47" i="5" s="1"/>
  <c r="X48" i="5"/>
  <c r="Y48" i="5" s="1"/>
  <c r="X49" i="5"/>
  <c r="Y49" i="5" s="1"/>
  <c r="X50" i="5"/>
  <c r="Y50" i="5" s="1"/>
  <c r="X51" i="5"/>
  <c r="Y51" i="5" s="1"/>
  <c r="X52" i="5"/>
  <c r="Y52" i="5" s="1"/>
  <c r="X53" i="5"/>
  <c r="Y53" i="5" s="1"/>
  <c r="X56" i="5"/>
  <c r="Y56" i="5" s="1"/>
  <c r="X57" i="5"/>
  <c r="Y57" i="5" s="1"/>
  <c r="X58" i="5"/>
  <c r="Y58" i="5" s="1"/>
  <c r="X59" i="5"/>
  <c r="Y59" i="5" s="1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70" i="5"/>
  <c r="Y70" i="5" s="1"/>
  <c r="X71" i="5"/>
  <c r="Y71" i="5" s="1"/>
  <c r="X72" i="5"/>
  <c r="Y72" i="5" s="1"/>
  <c r="X73" i="5"/>
  <c r="Y73" i="5" s="1"/>
  <c r="X74" i="5"/>
  <c r="Y74" i="5" s="1"/>
  <c r="X75" i="5"/>
  <c r="Y75" i="5" s="1"/>
  <c r="X76" i="5"/>
  <c r="Y76" i="5" s="1"/>
  <c r="X77" i="5"/>
  <c r="Y77" i="5" s="1"/>
  <c r="X78" i="5"/>
  <c r="Y78" i="5" s="1"/>
  <c r="X79" i="5"/>
  <c r="Y79" i="5" s="1"/>
  <c r="AB94" i="5" l="1"/>
  <c r="AB80" i="5"/>
  <c r="AB100" i="5"/>
  <c r="AB61" i="5"/>
  <c r="AB70" i="5"/>
  <c r="AB63" i="5"/>
  <c r="AB90" i="5"/>
  <c r="AB67" i="5"/>
  <c r="AB99" i="5"/>
  <c r="AB60" i="5"/>
  <c r="AB76" i="5"/>
  <c r="AB75" i="5"/>
  <c r="AB74" i="5"/>
  <c r="AB62" i="5"/>
  <c r="AB82" i="5"/>
  <c r="AB98" i="5"/>
  <c r="AB97" i="5"/>
  <c r="AB77" i="5"/>
  <c r="AB57" i="5"/>
  <c r="AB65" i="5"/>
  <c r="AB88" i="5"/>
  <c r="AB92" i="5"/>
  <c r="AB86" i="5"/>
  <c r="AB93" i="5"/>
  <c r="AB83" i="5"/>
  <c r="AB56" i="5"/>
  <c r="AB64" i="5"/>
  <c r="AB85" i="5"/>
  <c r="AB71" i="5"/>
  <c r="AB59" i="5"/>
  <c r="AB66" i="5"/>
  <c r="AB79" i="5"/>
  <c r="AB69" i="5"/>
  <c r="AB68" i="5"/>
  <c r="AB58" i="5"/>
  <c r="AB81" i="5"/>
  <c r="AB73" i="5"/>
  <c r="AB89" i="5"/>
  <c r="AB72" i="5"/>
  <c r="AB84" i="5"/>
  <c r="AB96" i="5"/>
  <c r="AB95" i="5"/>
  <c r="AB78" i="5"/>
  <c r="AB91" i="5"/>
  <c r="AB87" i="5"/>
  <c r="X200" i="5"/>
  <c r="Y200" i="5" s="1"/>
  <c r="AB54" i="5" s="1"/>
  <c r="X201" i="5"/>
  <c r="Y201" i="5" s="1"/>
  <c r="AB55" i="5" s="1"/>
  <c r="X197" i="5"/>
  <c r="Y197" i="5" s="1"/>
  <c r="AB51" i="5" s="1"/>
  <c r="X198" i="5"/>
  <c r="Y198" i="5" s="1"/>
  <c r="AB52" i="5" s="1"/>
  <c r="X194" i="5"/>
  <c r="Y194" i="5" s="1"/>
  <c r="AB48" i="5" s="1"/>
  <c r="X188" i="5"/>
  <c r="Y188" i="5" s="1"/>
  <c r="AB42" i="5" s="1"/>
  <c r="X189" i="5"/>
  <c r="Y189" i="5" s="1"/>
  <c r="AB43" i="5" s="1"/>
  <c r="X185" i="5"/>
  <c r="Y185" i="5" s="1"/>
  <c r="AB39" i="5" s="1"/>
  <c r="X186" i="5"/>
  <c r="Y186" i="5" s="1"/>
  <c r="AB40" i="5" s="1"/>
  <c r="X182" i="5"/>
  <c r="Y182" i="5" s="1"/>
  <c r="X183" i="5"/>
  <c r="Y183" i="5" s="1"/>
  <c r="X179" i="5"/>
  <c r="Y179" i="5" s="1"/>
  <c r="X177" i="5"/>
  <c r="Y177" i="5" s="1"/>
  <c r="X173" i="5"/>
  <c r="Y173" i="5" s="1"/>
  <c r="X174" i="5"/>
  <c r="Y174" i="5" s="1"/>
  <c r="X170" i="5"/>
  <c r="Y170" i="5" s="1"/>
  <c r="X171" i="5"/>
  <c r="Y171" i="5" s="1"/>
  <c r="X167" i="5"/>
  <c r="Y167" i="5" s="1"/>
  <c r="X168" i="5"/>
  <c r="Y168" i="5" s="1"/>
  <c r="X164" i="5"/>
  <c r="Y164" i="5" s="1"/>
  <c r="X165" i="5"/>
  <c r="Y165" i="5" s="1"/>
  <c r="X162" i="5"/>
  <c r="Y162" i="5" s="1"/>
  <c r="X158" i="5"/>
  <c r="Y158" i="5" s="1"/>
  <c r="X159" i="5"/>
  <c r="Y159" i="5" s="1"/>
  <c r="X193" i="5"/>
  <c r="Y193" i="5" s="1"/>
  <c r="AB47" i="5" s="1"/>
  <c r="X190" i="5"/>
  <c r="Y190" i="5" s="1"/>
  <c r="AB44" i="5" s="1"/>
  <c r="X187" i="5"/>
  <c r="Y187" i="5" s="1"/>
  <c r="AB41" i="5" s="1"/>
  <c r="X184" i="5"/>
  <c r="Y184" i="5" s="1"/>
  <c r="AB38" i="5" s="1"/>
  <c r="X181" i="5"/>
  <c r="Y181" i="5" s="1"/>
  <c r="X178" i="5"/>
  <c r="Y178" i="5" s="1"/>
  <c r="X175" i="5"/>
  <c r="Y175" i="5" s="1"/>
  <c r="X169" i="5"/>
  <c r="Y169" i="5" s="1"/>
  <c r="X166" i="5"/>
  <c r="Y166" i="5" s="1"/>
  <c r="X163" i="5"/>
  <c r="Y163" i="5" s="1"/>
  <c r="X160" i="5"/>
  <c r="Y160" i="5" s="1"/>
  <c r="X157" i="5"/>
  <c r="Y157" i="5" s="1"/>
  <c r="X172" i="5"/>
  <c r="Y172" i="5" s="1"/>
  <c r="X176" i="5"/>
  <c r="Y176" i="5" s="1"/>
  <c r="X180" i="5"/>
  <c r="Y180" i="5" s="1"/>
  <c r="X191" i="5"/>
  <c r="Y191" i="5" s="1"/>
  <c r="AB45" i="5" s="1"/>
  <c r="X192" i="5"/>
  <c r="Y192" i="5" s="1"/>
  <c r="AB46" i="5" s="1"/>
  <c r="X195" i="5"/>
  <c r="Y195" i="5" s="1"/>
  <c r="AB49" i="5" s="1"/>
  <c r="X196" i="5"/>
  <c r="Y196" i="5" s="1"/>
  <c r="AB50" i="5" s="1"/>
  <c r="X199" i="5"/>
  <c r="Y199" i="5" s="1"/>
  <c r="AB53" i="5" s="1"/>
  <c r="X36" i="5"/>
  <c r="Y36" i="5" s="1"/>
  <c r="X37" i="5"/>
  <c r="Y37" i="5" s="1"/>
  <c r="X33" i="5"/>
  <c r="Y33" i="5" s="1"/>
  <c r="AB33" i="5" s="1"/>
  <c r="X34" i="5"/>
  <c r="Y34" i="5" s="1"/>
  <c r="X30" i="5"/>
  <c r="Y30" i="5" s="1"/>
  <c r="X31" i="5"/>
  <c r="Y31" i="5" s="1"/>
  <c r="X27" i="5"/>
  <c r="Y27" i="5" s="1"/>
  <c r="X28" i="5"/>
  <c r="Y28" i="5" s="1"/>
  <c r="X24" i="5"/>
  <c r="Y24" i="5" s="1"/>
  <c r="X25" i="5"/>
  <c r="Y25" i="5" s="1"/>
  <c r="X21" i="5"/>
  <c r="Y21" i="5" s="1"/>
  <c r="X22" i="5"/>
  <c r="Y22" i="5" s="1"/>
  <c r="X19" i="5"/>
  <c r="Y19" i="5" s="1"/>
  <c r="X18" i="5"/>
  <c r="Y18" i="5" s="1"/>
  <c r="X15" i="5"/>
  <c r="Y15" i="5" s="1"/>
  <c r="AB15" i="5" s="1"/>
  <c r="X12" i="5"/>
  <c r="Y12" i="5" s="1"/>
  <c r="X13" i="5"/>
  <c r="Y13" i="5" s="1"/>
  <c r="X35" i="5"/>
  <c r="Y35" i="5" s="1"/>
  <c r="X32" i="5"/>
  <c r="Y32" i="5" s="1"/>
  <c r="X29" i="5"/>
  <c r="Y29" i="5" s="1"/>
  <c r="X26" i="5"/>
  <c r="Y26" i="5" s="1"/>
  <c r="X23" i="5"/>
  <c r="Y23" i="5" s="1"/>
  <c r="AB23" i="5" s="1"/>
  <c r="X20" i="5"/>
  <c r="Y20" i="5" s="1"/>
  <c r="AB20" i="5" s="1"/>
  <c r="X17" i="5"/>
  <c r="Y17" i="5" s="1"/>
  <c r="AB17" i="5" s="1"/>
  <c r="X14" i="5"/>
  <c r="Y14" i="5" s="1"/>
  <c r="X11" i="5"/>
  <c r="Y11" i="5" s="1"/>
  <c r="X3" i="5"/>
  <c r="X4" i="5"/>
  <c r="X2" i="5"/>
  <c r="X161" i="5"/>
  <c r="Y161" i="5" s="1"/>
  <c r="X16" i="5"/>
  <c r="Y16" i="5" s="1"/>
  <c r="AB16" i="5" s="1"/>
  <c r="AB14" i="5" l="1"/>
  <c r="AB30" i="5"/>
  <c r="AB19" i="5"/>
  <c r="AB36" i="5"/>
  <c r="AB32" i="5"/>
  <c r="AB18" i="5"/>
  <c r="AB37" i="5"/>
  <c r="AB29" i="5"/>
  <c r="AB26" i="5"/>
  <c r="AB34" i="5"/>
  <c r="AB22" i="5"/>
  <c r="AB21" i="5"/>
  <c r="AB28" i="5"/>
  <c r="AB13" i="5"/>
  <c r="AB27" i="5"/>
  <c r="AB25" i="5"/>
  <c r="AB24" i="5"/>
  <c r="AB35" i="5"/>
  <c r="AB11" i="5"/>
  <c r="AB12" i="5"/>
  <c r="AB31" i="5"/>
  <c r="AC56" i="5"/>
  <c r="AH20" i="5" s="1"/>
  <c r="AO21" i="5" s="1"/>
  <c r="AD94" i="5"/>
  <c r="AD74" i="5"/>
  <c r="AI26" i="5" s="1"/>
  <c r="AP27" i="5" s="1"/>
  <c r="AD99" i="5"/>
  <c r="AC84" i="5"/>
  <c r="AD60" i="5"/>
  <c r="AD75" i="5"/>
  <c r="AC64" i="5"/>
  <c r="AD59" i="5"/>
  <c r="AI21" i="5" s="1"/>
  <c r="AP22" i="5" s="1"/>
  <c r="AC88" i="5"/>
  <c r="AD88" i="5"/>
  <c r="AC83" i="5"/>
  <c r="AH29" i="5" s="1"/>
  <c r="AO30" i="5" s="1"/>
  <c r="AC98" i="5"/>
  <c r="AH34" i="5" s="1"/>
  <c r="AO35" i="5" s="1"/>
  <c r="AD83" i="5"/>
  <c r="AI29" i="5" s="1"/>
  <c r="AP30" i="5" s="1"/>
  <c r="AD100" i="5"/>
  <c r="AC79" i="5"/>
  <c r="AD85" i="5"/>
  <c r="AD63" i="5"/>
  <c r="AC93" i="5"/>
  <c r="AC62" i="5"/>
  <c r="AH22" i="5" s="1"/>
  <c r="AO23" i="5" s="1"/>
  <c r="AD64" i="5"/>
  <c r="AC96" i="5"/>
  <c r="AD98" i="5"/>
  <c r="AI34" i="5" s="1"/>
  <c r="AP35" i="5" s="1"/>
  <c r="AD92" i="5"/>
  <c r="AI32" i="5" s="1"/>
  <c r="AP33" i="5" s="1"/>
  <c r="AD76" i="5"/>
  <c r="AC75" i="5"/>
  <c r="AC76" i="5"/>
  <c r="AD39" i="5"/>
  <c r="AC86" i="5"/>
  <c r="AH30" i="5" s="1"/>
  <c r="AO31" i="5" s="1"/>
  <c r="AD65" i="5"/>
  <c r="AI23" i="5" s="1"/>
  <c r="AP24" i="5" s="1"/>
  <c r="AC74" i="5"/>
  <c r="AH26" i="5" s="1"/>
  <c r="AO27" i="5" s="1"/>
  <c r="AC99" i="5"/>
  <c r="AC100" i="5"/>
  <c r="AD93" i="5"/>
  <c r="AC92" i="5"/>
  <c r="AH32" i="5" s="1"/>
  <c r="AO33" i="5" s="1"/>
  <c r="AC94" i="5"/>
  <c r="AC63" i="5"/>
  <c r="AC80" i="5"/>
  <c r="AH28" i="5" s="1"/>
  <c r="AO29" i="5" s="1"/>
  <c r="AC89" i="5"/>
  <c r="AH31" i="5" s="1"/>
  <c r="AO32" i="5" s="1"/>
  <c r="AC66" i="5"/>
  <c r="AD66" i="5"/>
  <c r="AC67" i="5"/>
  <c r="AD67" i="5"/>
  <c r="AC65" i="5"/>
  <c r="AH23" i="5" s="1"/>
  <c r="AO24" i="5" s="1"/>
  <c r="AD84" i="5"/>
  <c r="AD78" i="5"/>
  <c r="AC68" i="5"/>
  <c r="AH24" i="5" s="1"/>
  <c r="AO25" i="5" s="1"/>
  <c r="AD54" i="5"/>
  <c r="AC54" i="5"/>
  <c r="AD55" i="5"/>
  <c r="AC55" i="5"/>
  <c r="AD53" i="5"/>
  <c r="AI19" i="5" s="1"/>
  <c r="AP20" i="5" s="1"/>
  <c r="AD49" i="5"/>
  <c r="AC47" i="5"/>
  <c r="AH17" i="5" s="1"/>
  <c r="AO18" i="5" s="1"/>
  <c r="AD47" i="5"/>
  <c r="AI17" i="5" s="1"/>
  <c r="AP18" i="5" s="1"/>
  <c r="AC49" i="5"/>
  <c r="AD48" i="5"/>
  <c r="AC48" i="5"/>
  <c r="AC53" i="5"/>
  <c r="AH19" i="5" s="1"/>
  <c r="AO20" i="5" s="1"/>
  <c r="AC40" i="5"/>
  <c r="AD40" i="5"/>
  <c r="AD38" i="5"/>
  <c r="AI14" i="5" s="1"/>
  <c r="AP15" i="5" s="1"/>
  <c r="AC39" i="5"/>
  <c r="AC41" i="5"/>
  <c r="AH15" i="5" s="1"/>
  <c r="AO16" i="5" s="1"/>
  <c r="AD42" i="5"/>
  <c r="AC42" i="5"/>
  <c r="AD43" i="5"/>
  <c r="AC43" i="5"/>
  <c r="AD41" i="5"/>
  <c r="AI15" i="5" s="1"/>
  <c r="AP16" i="5" s="1"/>
  <c r="AD44" i="5"/>
  <c r="AI16" i="5" s="1"/>
  <c r="AP17" i="5" s="1"/>
  <c r="AC44" i="5"/>
  <c r="AH16" i="5" s="1"/>
  <c r="AO17" i="5" s="1"/>
  <c r="AD45" i="5"/>
  <c r="AC45" i="5"/>
  <c r="AC46" i="5"/>
  <c r="AD46" i="5"/>
  <c r="AC77" i="5"/>
  <c r="AH27" i="5" s="1"/>
  <c r="AO28" i="5" s="1"/>
  <c r="AD81" i="5"/>
  <c r="AC78" i="5"/>
  <c r="AD82" i="5"/>
  <c r="AD77" i="5"/>
  <c r="AI27" i="5" s="1"/>
  <c r="AP28" i="5" s="1"/>
  <c r="AC95" i="5"/>
  <c r="AH33" i="5" s="1"/>
  <c r="AO34" i="5" s="1"/>
  <c r="AC69" i="5"/>
  <c r="AC82" i="5"/>
  <c r="AD50" i="5"/>
  <c r="AI18" i="5" s="1"/>
  <c r="AP19" i="5" s="1"/>
  <c r="AD62" i="5"/>
  <c r="AI22" i="5" s="1"/>
  <c r="AP23" i="5" s="1"/>
  <c r="AD80" i="5"/>
  <c r="AI28" i="5" s="1"/>
  <c r="AP29" i="5" s="1"/>
  <c r="AC58" i="5"/>
  <c r="AD57" i="5"/>
  <c r="AC57" i="5"/>
  <c r="AD58" i="5"/>
  <c r="AD56" i="5"/>
  <c r="AI20" i="5" s="1"/>
  <c r="AP21" i="5" s="1"/>
  <c r="AC51" i="5"/>
  <c r="AC52" i="5"/>
  <c r="AD51" i="5"/>
  <c r="AC50" i="5"/>
  <c r="AH18" i="5" s="1"/>
  <c r="AO19" i="5" s="1"/>
  <c r="AD52" i="5"/>
  <c r="AC81" i="5"/>
  <c r="AD86" i="5"/>
  <c r="AI30" i="5" s="1"/>
  <c r="AP31" i="5" s="1"/>
  <c r="AD97" i="5"/>
  <c r="AC97" i="5"/>
  <c r="AD96" i="5"/>
  <c r="AD95" i="5"/>
  <c r="AI33" i="5" s="1"/>
  <c r="AP34" i="5" s="1"/>
  <c r="AC38" i="5"/>
  <c r="AH14" i="5" s="1"/>
  <c r="AO15" i="5" s="1"/>
  <c r="AD70" i="5"/>
  <c r="AC70" i="5"/>
  <c r="AD69" i="5"/>
  <c r="AD68" i="5"/>
  <c r="AI24" i="5" s="1"/>
  <c r="AP25" i="5" s="1"/>
  <c r="AC61" i="5"/>
  <c r="AD61" i="5"/>
  <c r="AC60" i="5"/>
  <c r="AC59" i="5"/>
  <c r="AH21" i="5" s="1"/>
  <c r="AO22" i="5" s="1"/>
  <c r="AD79" i="5"/>
  <c r="AD87" i="5"/>
  <c r="AC91" i="5"/>
  <c r="AD90" i="5"/>
  <c r="AD91" i="5"/>
  <c r="AC90" i="5"/>
  <c r="AD89" i="5"/>
  <c r="AI31" i="5" s="1"/>
  <c r="AP32" i="5" s="1"/>
  <c r="AC85" i="5"/>
  <c r="AC87" i="5"/>
  <c r="AC71" i="5"/>
  <c r="AH25" i="5" s="1"/>
  <c r="AO26" i="5" s="1"/>
  <c r="AD72" i="5"/>
  <c r="AD73" i="5"/>
  <c r="AC72" i="5"/>
  <c r="AC73" i="5"/>
  <c r="AD71" i="5"/>
  <c r="AI25" i="5" s="1"/>
  <c r="AP26" i="5" s="1"/>
  <c r="AD29" i="5" l="1"/>
  <c r="AI11" i="5" s="1"/>
  <c r="AP12" i="5" s="1"/>
  <c r="AC12" i="5"/>
  <c r="AC30" i="5"/>
  <c r="AC31" i="5"/>
  <c r="AC23" i="5"/>
  <c r="AH9" i="5" s="1"/>
  <c r="AO10" i="5" s="1"/>
  <c r="AD31" i="5"/>
  <c r="AC29" i="5"/>
  <c r="AH11" i="5" s="1"/>
  <c r="AO12" i="5" s="1"/>
  <c r="AD20" i="5"/>
  <c r="AI8" i="5" s="1"/>
  <c r="AP9" i="5" s="1"/>
  <c r="AD23" i="5"/>
  <c r="AI9" i="5" s="1"/>
  <c r="AP10" i="5" s="1"/>
  <c r="AC11" i="5"/>
  <c r="AH5" i="5" s="1"/>
  <c r="AO6" i="5" s="1"/>
  <c r="AD30" i="5"/>
  <c r="AC28" i="5"/>
  <c r="AD36" i="5"/>
  <c r="AD25" i="5"/>
  <c r="AC20" i="5"/>
  <c r="AH8" i="5" s="1"/>
  <c r="AO9" i="5" s="1"/>
  <c r="AC21" i="5"/>
  <c r="AD28" i="5"/>
  <c r="AC24" i="5"/>
  <c r="AD32" i="5"/>
  <c r="AI12" i="5" s="1"/>
  <c r="AP13" i="5" s="1"/>
  <c r="AC22" i="5"/>
  <c r="AC25" i="5"/>
  <c r="AD24" i="5"/>
  <c r="AC27" i="5"/>
  <c r="AC37" i="5"/>
  <c r="AD21" i="5"/>
  <c r="AC26" i="5"/>
  <c r="AH10" i="5" s="1"/>
  <c r="AO11" i="5" s="1"/>
  <c r="AD26" i="5"/>
  <c r="AI10" i="5" s="1"/>
  <c r="AP11" i="5" s="1"/>
  <c r="AD22" i="5"/>
  <c r="AD15" i="5"/>
  <c r="AC17" i="5"/>
  <c r="AH7" i="5" s="1"/>
  <c r="AO8" i="5" s="1"/>
  <c r="AD27" i="5"/>
  <c r="AD33" i="5"/>
  <c r="AC36" i="5"/>
  <c r="AC32" i="5"/>
  <c r="AH12" i="5" s="1"/>
  <c r="AO13" i="5" s="1"/>
  <c r="AC35" i="5"/>
  <c r="AH13" i="5" s="1"/>
  <c r="AO14" i="5" s="1"/>
  <c r="AD34" i="5"/>
  <c r="AC34" i="5"/>
  <c r="AD37" i="5"/>
  <c r="AC33" i="5"/>
  <c r="AD35" i="5"/>
  <c r="AI13" i="5" s="1"/>
  <c r="AP14" i="5" s="1"/>
  <c r="AD14" i="5"/>
  <c r="AI6" i="5" s="1"/>
  <c r="AP7" i="5" s="1"/>
  <c r="AC14" i="5"/>
  <c r="AH6" i="5" s="1"/>
  <c r="AO7" i="5" s="1"/>
  <c r="AD11" i="5"/>
  <c r="AI5" i="5" s="1"/>
  <c r="AP6" i="5" s="1"/>
  <c r="AD13" i="5"/>
  <c r="AD12" i="5"/>
  <c r="AD18" i="5"/>
  <c r="AD17" i="5"/>
  <c r="AI7" i="5" s="1"/>
  <c r="AP8" i="5" s="1"/>
  <c r="AC18" i="5"/>
  <c r="AC16" i="5"/>
  <c r="AC13" i="5"/>
  <c r="AC19" i="5"/>
  <c r="AC15" i="5"/>
  <c r="AD19" i="5"/>
  <c r="AD16" i="5"/>
  <c r="Y2" i="5"/>
  <c r="Y3" i="5"/>
  <c r="AB3" i="5" s="1"/>
  <c r="Y4" i="5"/>
  <c r="AB4" i="5" s="1"/>
  <c r="X5" i="5"/>
  <c r="Y5" i="5" s="1"/>
  <c r="AB5" i="5" s="1"/>
  <c r="X6" i="5"/>
  <c r="Y6" i="5" s="1"/>
  <c r="AB6" i="5" s="1"/>
  <c r="X7" i="5"/>
  <c r="Y7" i="5" s="1"/>
  <c r="AB7" i="5" s="1"/>
  <c r="X8" i="5"/>
  <c r="Y8" i="5" s="1"/>
  <c r="X9" i="5"/>
  <c r="Y9" i="5" s="1"/>
  <c r="X10" i="5"/>
  <c r="Y10" i="5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X149" i="5"/>
  <c r="Y149" i="5" s="1"/>
  <c r="X150" i="5"/>
  <c r="Y150" i="5" s="1"/>
  <c r="X151" i="5"/>
  <c r="Y151" i="5" s="1"/>
  <c r="X152" i="5"/>
  <c r="Y152" i="5" s="1"/>
  <c r="X153" i="5"/>
  <c r="Y153" i="5" s="1"/>
  <c r="X154" i="5"/>
  <c r="Y154" i="5" s="1"/>
  <c r="X155" i="5"/>
  <c r="Y155" i="5" s="1"/>
  <c r="X156" i="5"/>
  <c r="Y156" i="5" s="1"/>
  <c r="X148" i="5"/>
  <c r="Y148" i="5" s="1"/>
  <c r="AB10" i="5" l="1"/>
  <c r="AB9" i="5"/>
  <c r="AB8" i="5"/>
  <c r="AD10" i="5" l="1"/>
  <c r="AC5" i="5"/>
  <c r="AH3" i="5" s="1"/>
  <c r="AO4" i="5" s="1"/>
  <c r="AC8" i="5"/>
  <c r="AH4" i="5" s="1"/>
  <c r="AO5" i="5" s="1"/>
  <c r="AC2" i="5"/>
  <c r="AH2" i="5" s="1"/>
  <c r="AO3" i="5" s="1"/>
  <c r="AD3" i="5"/>
  <c r="AC3" i="5"/>
  <c r="AD4" i="5"/>
  <c r="AC6" i="5"/>
  <c r="AD9" i="5"/>
  <c r="AD6" i="5"/>
  <c r="AD2" i="5"/>
  <c r="AI2" i="5" s="1"/>
  <c r="AP3" i="5" s="1"/>
  <c r="AD7" i="5"/>
  <c r="AD8" i="5"/>
  <c r="AI4" i="5" s="1"/>
  <c r="AP5" i="5" s="1"/>
  <c r="AC9" i="5"/>
  <c r="AC4" i="5"/>
  <c r="AC7" i="5"/>
  <c r="AC10" i="5"/>
  <c r="AD5" i="5"/>
  <c r="AI3" i="5" s="1"/>
  <c r="AP4" i="5" s="1"/>
</calcChain>
</file>

<file path=xl/sharedStrings.xml><?xml version="1.0" encoding="utf-8"?>
<sst xmlns="http://schemas.openxmlformats.org/spreadsheetml/2006/main" count="1091" uniqueCount="345">
  <si>
    <t>Sample</t>
  </si>
  <si>
    <t>Well</t>
  </si>
  <si>
    <t>Well Position</t>
  </si>
  <si>
    <t>Sample Name</t>
  </si>
  <si>
    <t>Target Name</t>
  </si>
  <si>
    <t>CT</t>
  </si>
  <si>
    <t>ND1</t>
  </si>
  <si>
    <t>A4</t>
  </si>
  <si>
    <t>A5</t>
  </si>
  <si>
    <t>HPRT</t>
  </si>
  <si>
    <t>A6</t>
  </si>
  <si>
    <t>A7</t>
  </si>
  <si>
    <t>A8</t>
  </si>
  <si>
    <t>A9</t>
  </si>
  <si>
    <t>A10</t>
  </si>
  <si>
    <t>A11</t>
  </si>
  <si>
    <t>B5</t>
  </si>
  <si>
    <t>B7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</si>
  <si>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</si>
  <si>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</si>
  <si>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</si>
  <si>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</si>
  <si>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</si>
  <si>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</si>
  <si>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</si>
  <si>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</si>
  <si>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</si>
  <si>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</si>
  <si>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</si>
  <si>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</si>
  <si>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D1</t>
  </si>
  <si>
    <t>D3</t>
  </si>
  <si>
    <t>D5</t>
  </si>
  <si>
    <t>D7</t>
  </si>
  <si>
    <t>D9</t>
  </si>
  <si>
    <t>E1</t>
  </si>
  <si>
    <t>E2</t>
  </si>
  <si>
    <t>E3</t>
  </si>
  <si>
    <t>E4</t>
  </si>
  <si>
    <t>E5</t>
  </si>
  <si>
    <t>E6</t>
  </si>
  <si>
    <t>E7</t>
  </si>
  <si>
    <t>E8</t>
  </si>
  <si>
    <t>F1</t>
  </si>
  <si>
    <t>F3</t>
  </si>
  <si>
    <t>F5</t>
  </si>
  <si>
    <t>F7</t>
  </si>
  <si>
    <t>G1</t>
  </si>
  <si>
    <t>G2</t>
  </si>
  <si>
    <t>G3</t>
  </si>
  <si>
    <t>G4</t>
  </si>
  <si>
    <t>G5</t>
  </si>
  <si>
    <t>G6</t>
  </si>
  <si>
    <t>H1</t>
  </si>
  <si>
    <t>H3</t>
  </si>
  <si>
    <t>H5</t>
  </si>
  <si>
    <t>I1</t>
  </si>
  <si>
    <t>I2</t>
  </si>
  <si>
    <t>I3</t>
  </si>
  <si>
    <t>I4</t>
  </si>
  <si>
    <t>I5</t>
  </si>
  <si>
    <t>I6</t>
  </si>
  <si>
    <t>J1</t>
  </si>
  <si>
    <t>J3</t>
  </si>
  <si>
    <t>J5</t>
  </si>
  <si>
    <t>K1</t>
  </si>
  <si>
    <t>K2</t>
  </si>
  <si>
    <t>K3</t>
  </si>
  <si>
    <t>K4</t>
  </si>
  <si>
    <t>K5</t>
  </si>
  <si>
    <t>K6</t>
  </si>
  <si>
    <t>L1</t>
  </si>
  <si>
    <t>L3</t>
  </si>
  <si>
    <t>L5</t>
  </si>
  <si>
    <t>M1</t>
  </si>
  <si>
    <t>M2</t>
  </si>
  <si>
    <t>M3</t>
  </si>
  <si>
    <t>M4</t>
  </si>
  <si>
    <t>M5</t>
  </si>
  <si>
    <t>M6</t>
  </si>
  <si>
    <t>N1</t>
  </si>
  <si>
    <t>N3</t>
  </si>
  <si>
    <t>N5</t>
  </si>
  <si>
    <t>O1</t>
  </si>
  <si>
    <t>O2</t>
  </si>
  <si>
    <t>O3</t>
  </si>
  <si>
    <t>O4</t>
  </si>
  <si>
    <t>O5</t>
  </si>
  <si>
    <t>O6</t>
  </si>
  <si>
    <t>P1</t>
  </si>
  <si>
    <t>P3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</si>
  <si>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</si>
  <si>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</si>
  <si>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</si>
  <si>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</si>
  <si>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</si>
  <si>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</si>
  <si>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</si>
  <si>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</si>
  <si>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</si>
  <si>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</si>
  <si>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</si>
  <si>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</si>
  <si>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</si>
  <si>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</si>
  <si>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</si>
  <si>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</si>
  <si>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A14</t>
  </si>
  <si>
    <t>A15</t>
  </si>
  <si>
    <t>A16</t>
  </si>
  <si>
    <t>B15</t>
  </si>
  <si>
    <t>C14</t>
  </si>
  <si>
    <t>C15</t>
  </si>
  <si>
    <t>C16</t>
  </si>
  <si>
    <t>D15</t>
  </si>
  <si>
    <t>E14</t>
  </si>
  <si>
    <t>G7</t>
  </si>
  <si>
    <t>G8</t>
  </si>
  <si>
    <t>G14</t>
  </si>
  <si>
    <t>H7</t>
  </si>
  <si>
    <t>I7</t>
  </si>
  <si>
    <t>I8</t>
  </si>
  <si>
    <t>J7</t>
  </si>
  <si>
    <t>K7</t>
  </si>
  <si>
    <t>K8</t>
  </si>
  <si>
    <t>L7</t>
  </si>
  <si>
    <t>M7</t>
  </si>
  <si>
    <t>M8</t>
  </si>
  <si>
    <t>N7</t>
  </si>
  <si>
    <t>O7</t>
  </si>
  <si>
    <t>O8</t>
  </si>
  <si>
    <t>O11</t>
  </si>
  <si>
    <t>O12</t>
  </si>
  <si>
    <t>P7</t>
  </si>
  <si>
    <t>Note: Want primer efficiency to be between 95-110% to be acceptable.</t>
  </si>
  <si>
    <t>A17</t>
  </si>
  <si>
    <t>A18</t>
  </si>
  <si>
    <t>A19</t>
  </si>
  <si>
    <t>A20</t>
  </si>
  <si>
    <t>A21</t>
  </si>
  <si>
    <t>B17</t>
  </si>
  <si>
    <t>B19</t>
  </si>
  <si>
    <t>e7</t>
  </si>
  <si>
    <t>C17</t>
  </si>
  <si>
    <t>C18</t>
  </si>
  <si>
    <t>C19</t>
  </si>
  <si>
    <t>D17</t>
  </si>
  <si>
    <t>D19</t>
  </si>
  <si>
    <t>e6</t>
  </si>
  <si>
    <t>E9</t>
  </si>
  <si>
    <t>E15</t>
  </si>
  <si>
    <t>E16</t>
  </si>
  <si>
    <t>E17</t>
  </si>
  <si>
    <t>E18</t>
  </si>
  <si>
    <t>E19</t>
  </si>
  <si>
    <t>F9</t>
  </si>
  <si>
    <t>F15</t>
  </si>
  <si>
    <t>F17</t>
  </si>
  <si>
    <t>F19</t>
  </si>
  <si>
    <t>e5</t>
  </si>
  <si>
    <t>G9</t>
  </si>
  <si>
    <t>G15</t>
  </si>
  <si>
    <t>G16</t>
  </si>
  <si>
    <t>G17</t>
  </si>
  <si>
    <t>G18</t>
  </si>
  <si>
    <t>G19</t>
  </si>
  <si>
    <t>H9</t>
  </si>
  <si>
    <t>H15</t>
  </si>
  <si>
    <t>H17</t>
  </si>
  <si>
    <t>H19</t>
  </si>
  <si>
    <t>e4</t>
  </si>
  <si>
    <t>I9</t>
  </si>
  <si>
    <t>I15</t>
  </si>
  <si>
    <t>I16</t>
  </si>
  <si>
    <t>I17</t>
  </si>
  <si>
    <t>I18</t>
  </si>
  <si>
    <t>I19</t>
  </si>
  <si>
    <t>J9</t>
  </si>
  <si>
    <t>J15</t>
  </si>
  <si>
    <t>J17</t>
  </si>
  <si>
    <t>J19</t>
  </si>
  <si>
    <t>e3</t>
  </si>
  <si>
    <t>K9</t>
  </si>
  <si>
    <t>K15</t>
  </si>
  <si>
    <t>K16</t>
  </si>
  <si>
    <t>K17</t>
  </si>
  <si>
    <t>K18</t>
  </si>
  <si>
    <t>K19</t>
  </si>
  <si>
    <t>L9</t>
  </si>
  <si>
    <t>L15</t>
  </si>
  <si>
    <t>L17</t>
  </si>
  <si>
    <t>L19</t>
  </si>
  <si>
    <t>e2</t>
  </si>
  <si>
    <t>M9</t>
  </si>
  <si>
    <t>M15</t>
  </si>
  <si>
    <t>M16</t>
  </si>
  <si>
    <t>M17</t>
  </si>
  <si>
    <t>M18</t>
  </si>
  <si>
    <t>M19</t>
  </si>
  <si>
    <t>N9</t>
  </si>
  <si>
    <t>N15</t>
  </si>
  <si>
    <t>N17</t>
  </si>
  <si>
    <t>N19</t>
  </si>
  <si>
    <t>e1</t>
  </si>
  <si>
    <t>O9</t>
  </si>
  <si>
    <t>O10</t>
  </si>
  <si>
    <t>O15</t>
  </si>
  <si>
    <t>O16</t>
  </si>
  <si>
    <t>O17</t>
  </si>
  <si>
    <t>O18</t>
  </si>
  <si>
    <t>O19</t>
  </si>
  <si>
    <t>O21</t>
  </si>
  <si>
    <t>O22</t>
  </si>
  <si>
    <t>P9</t>
  </si>
  <si>
    <t>P15</t>
  </si>
  <si>
    <t>P17</t>
  </si>
  <si>
    <t>P19</t>
  </si>
  <si>
    <t>BPR</t>
  </si>
  <si>
    <t>Media</t>
  </si>
  <si>
    <t>Methanol</t>
  </si>
  <si>
    <t>O13</t>
  </si>
  <si>
    <t>500nM PFOA</t>
  </si>
  <si>
    <t>O14</t>
  </si>
  <si>
    <t>2uM PFOA</t>
  </si>
  <si>
    <t>500nM PFHpA</t>
  </si>
  <si>
    <t>2uM PFHpA</t>
  </si>
  <si>
    <t>1% Methanol</t>
  </si>
  <si>
    <t>O23</t>
  </si>
  <si>
    <t>500nM PFPA</t>
  </si>
  <si>
    <t>O24</t>
  </si>
  <si>
    <t>2uM PFPA</t>
  </si>
  <si>
    <t>O25</t>
  </si>
  <si>
    <t>1uM PFOA + 1uM PFHpA</t>
  </si>
  <si>
    <t>O26</t>
  </si>
  <si>
    <t>1uM PFOA + 1uM PFPA</t>
  </si>
  <si>
    <t>O31</t>
  </si>
  <si>
    <t>O32</t>
  </si>
  <si>
    <t>O33</t>
  </si>
  <si>
    <t>1uM PFHpA + 1uM PFPA</t>
  </si>
  <si>
    <t>O34</t>
  </si>
  <si>
    <t>750nM PFOA + 750nM PFHpA + 750nM PFPA</t>
  </si>
  <si>
    <t>O35</t>
  </si>
  <si>
    <t>O36</t>
  </si>
  <si>
    <t>1</t>
  </si>
  <si>
    <t>9</t>
  </si>
  <si>
    <t>17</t>
  </si>
  <si>
    <t>25</t>
  </si>
  <si>
    <t>33</t>
  </si>
  <si>
    <t>B4</t>
  </si>
  <si>
    <t>B6</t>
  </si>
  <si>
    <t>B8</t>
  </si>
  <si>
    <t>B10</t>
  </si>
  <si>
    <t>B14</t>
  </si>
  <si>
    <t>B16</t>
  </si>
  <si>
    <t>B18</t>
  </si>
  <si>
    <t>B20</t>
  </si>
  <si>
    <t>2</t>
  </si>
  <si>
    <t>10</t>
  </si>
  <si>
    <t>18</t>
  </si>
  <si>
    <t>26</t>
  </si>
  <si>
    <t>34</t>
  </si>
  <si>
    <t>D2</t>
  </si>
  <si>
    <t>D4</t>
  </si>
  <si>
    <t>D6</t>
  </si>
  <si>
    <t>D8</t>
  </si>
  <si>
    <t>D14</t>
  </si>
  <si>
    <t>D16</t>
  </si>
  <si>
    <t>D18</t>
  </si>
  <si>
    <t>3</t>
  </si>
  <si>
    <t>11</t>
  </si>
  <si>
    <t>19</t>
  </si>
  <si>
    <t>27</t>
  </si>
  <si>
    <t>F2</t>
  </si>
  <si>
    <t>F4</t>
  </si>
  <si>
    <t>F6</t>
  </si>
  <si>
    <t>F8</t>
  </si>
  <si>
    <t>F14</t>
  </si>
  <si>
    <t>F16</t>
  </si>
  <si>
    <t>F18</t>
  </si>
  <si>
    <t>4</t>
  </si>
  <si>
    <t>12</t>
  </si>
  <si>
    <t>20</t>
  </si>
  <si>
    <t>28</t>
  </si>
  <si>
    <t>H2</t>
  </si>
  <si>
    <t>H4</t>
  </si>
  <si>
    <t>H6</t>
  </si>
  <si>
    <t>H8</t>
  </si>
  <si>
    <t>H14</t>
  </si>
  <si>
    <t>H16</t>
  </si>
  <si>
    <t>H18</t>
  </si>
  <si>
    <t>5</t>
  </si>
  <si>
    <t>13</t>
  </si>
  <si>
    <t>21</t>
  </si>
  <si>
    <t>29</t>
  </si>
  <si>
    <t>I14</t>
  </si>
  <si>
    <t>J2</t>
  </si>
  <si>
    <t>J4</t>
  </si>
  <si>
    <t>J6</t>
  </si>
  <si>
    <t>J8</t>
  </si>
  <si>
    <t>J14</t>
  </si>
  <si>
    <t>J16</t>
  </si>
  <si>
    <t>J18</t>
  </si>
  <si>
    <t>6</t>
  </si>
  <si>
    <t>14</t>
  </si>
  <si>
    <t>22</t>
  </si>
  <si>
    <t>30</t>
  </si>
  <si>
    <t>K14</t>
  </si>
  <si>
    <t>L2</t>
  </si>
  <si>
    <t>L4</t>
  </si>
  <si>
    <t>L6</t>
  </si>
  <si>
    <t>L8</t>
  </si>
  <si>
    <t>L14</t>
  </si>
  <si>
    <t>L16</t>
  </si>
  <si>
    <t>L18</t>
  </si>
  <si>
    <t>7</t>
  </si>
  <si>
    <t>15</t>
  </si>
  <si>
    <t>23</t>
  </si>
  <si>
    <t>31</t>
  </si>
  <si>
    <t>M14</t>
  </si>
  <si>
    <t>N2</t>
  </si>
  <si>
    <t>N4</t>
  </si>
  <si>
    <t>N6</t>
  </si>
  <si>
    <t>N8</t>
  </si>
  <si>
    <t>N14</t>
  </si>
  <si>
    <t>N16</t>
  </si>
  <si>
    <t>N18</t>
  </si>
  <si>
    <t>8</t>
  </si>
  <si>
    <t>16</t>
  </si>
  <si>
    <t>24</t>
  </si>
  <si>
    <t>32</t>
  </si>
  <si>
    <t>P2</t>
  </si>
  <si>
    <t>P4</t>
  </si>
  <si>
    <t>P6</t>
  </si>
  <si>
    <t>P8</t>
  </si>
  <si>
    <t>P14</t>
  </si>
  <si>
    <t>P16</t>
  </si>
  <si>
    <t>P18</t>
  </si>
  <si>
    <t>OVCAR-3</t>
  </si>
  <si>
    <t>Copy number</t>
  </si>
  <si>
    <t>MO</t>
  </si>
  <si>
    <t xml:space="preserve">SAMPLE </t>
  </si>
  <si>
    <t>COLLECTED BY</t>
  </si>
  <si>
    <t>DATE COLLECTED</t>
  </si>
  <si>
    <t>IDENTIFIER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</si>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</sst>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7" fontId="0" fillId="0" borderId="0" xfId="0" applyNumberFormat="1"/>
    <xf numFmtId="9" fontId="12" fillId="3" borderId="0" xfId="5" applyFont="1" applyFill="1"/>
    <xf numFmtId="0" fontId="11" fillId="0" borderId="0" xfId="0" applyFont="1" applyAlignment="1">
      <alignment horizontal="center" wrapText="1"/>
    </xf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3">
                  <c:v>13.450255393981934</c:v>
                </c:pt>
                <c:pt idx="4">
                  <c:v>12.571212768554688</c:v>
                </c:pt>
                <c:pt idx="5">
                  <c:v>13.77408504486084</c:v>
                </c:pt>
                <c:pt idx="6">
                  <c:v>16.760232925415039</c:v>
                </c:pt>
                <c:pt idx="7">
                  <c:v>16.490516662597656</c:v>
                </c:pt>
                <c:pt idx="8">
                  <c:v>16.840612411499023</c:v>
                </c:pt>
                <c:pt idx="9">
                  <c:v>20.583759307861328</c:v>
                </c:pt>
                <c:pt idx="10">
                  <c:v>20.296960830688477</c:v>
                </c:pt>
                <c:pt idx="11">
                  <c:v>20.507822036743164</c:v>
                </c:pt>
                <c:pt idx="12">
                  <c:v>24.031234741210938</c:v>
                </c:pt>
                <c:pt idx="13">
                  <c:v>24.372642517089844</c:v>
                </c:pt>
                <c:pt idx="14">
                  <c:v>23.938457489013672</c:v>
                </c:pt>
                <c:pt idx="15">
                  <c:v>27.105369567871094</c:v>
                </c:pt>
                <c:pt idx="16">
                  <c:v>27.409721374511719</c:v>
                </c:pt>
                <c:pt idx="17">
                  <c:v>27.187211990356445</c:v>
                </c:pt>
                <c:pt idx="18">
                  <c:v>29.951711654663086</c:v>
                </c:pt>
                <c:pt idx="19">
                  <c:v>30.131208419799805</c:v>
                </c:pt>
                <c:pt idx="20">
                  <c:v>30.1822509765625</c:v>
                </c:pt>
                <c:pt idx="21">
                  <c:v>33.987869262695312</c:v>
                </c:pt>
                <c:pt idx="22">
                  <c:v>32.885677337646484</c:v>
                </c:pt>
                <c:pt idx="23">
                  <c:v>33.875766754150391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3">
                  <c:v>12.445273399353027</c:v>
                </c:pt>
                <c:pt idx="4">
                  <c:v>12.214052200317383</c:v>
                </c:pt>
                <c:pt idx="5">
                  <c:v>12.123639106750488</c:v>
                </c:pt>
                <c:pt idx="6">
                  <c:v>15.442428588867188</c:v>
                </c:pt>
                <c:pt idx="7">
                  <c:v>15.45030689239502</c:v>
                </c:pt>
                <c:pt idx="8">
                  <c:v>15.416783332824707</c:v>
                </c:pt>
                <c:pt idx="9">
                  <c:v>18.682437896728516</c:v>
                </c:pt>
                <c:pt idx="10">
                  <c:v>18.725536346435547</c:v>
                </c:pt>
                <c:pt idx="11">
                  <c:v>18.720085144042969</c:v>
                </c:pt>
                <c:pt idx="12">
                  <c:v>22.419013977050781</c:v>
                </c:pt>
                <c:pt idx="13">
                  <c:v>22.195810317993164</c:v>
                </c:pt>
                <c:pt idx="14">
                  <c:v>22.175457000732422</c:v>
                </c:pt>
                <c:pt idx="15">
                  <c:v>26.032228469848633</c:v>
                </c:pt>
                <c:pt idx="16">
                  <c:v>25.616888046264648</c:v>
                </c:pt>
                <c:pt idx="17">
                  <c:v>25.602031707763672</c:v>
                </c:pt>
                <c:pt idx="18">
                  <c:v>29.029989242553711</c:v>
                </c:pt>
                <c:pt idx="19">
                  <c:v>28.594629287719727</c:v>
                </c:pt>
                <c:pt idx="20">
                  <c:v>28.396781921386719</c:v>
                </c:pt>
                <c:pt idx="21">
                  <c:v>31.646772384643555</c:v>
                </c:pt>
                <c:pt idx="22">
                  <c:v>31.839698791503906</c:v>
                </c:pt>
                <c:pt idx="23">
                  <c:v>31.706794738769531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P291"/>
  <sheetViews>
    <sheetView tabSelected="1" zoomScale="50" zoomScaleNormal="90" workbookViewId="0">
      <selection activeCell="Y247" sqref="P247:Y266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  <col min="39" max="39" width="13.5" customWidth="1"/>
    <col min="40" max="40" width="14.83203125" customWidth="1"/>
    <col min="41" max="41" width="13" customWidth="1"/>
  </cols>
  <sheetData>
    <row r="1" spans="1:42" ht="44" thickBot="1" x14ac:dyDescent="0.25">
      <c r="F1" t="s">
        <v>92</v>
      </c>
      <c r="G1" t="s">
        <v>99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3</v>
      </c>
      <c r="W1" s="5" t="s">
        <v>93</v>
      </c>
      <c r="X1" s="5" t="s">
        <v>101</v>
      </c>
      <c r="Y1" s="5" t="s">
        <v>102</v>
      </c>
      <c r="Z1" s="6"/>
      <c r="AB1" s="7" t="s">
        <v>97</v>
      </c>
      <c r="AC1" s="7" t="s">
        <v>94</v>
      </c>
      <c r="AD1" s="8" t="s">
        <v>95</v>
      </c>
      <c r="AG1" s="13" t="s">
        <v>0</v>
      </c>
      <c r="AH1" s="12" t="s">
        <v>98</v>
      </c>
      <c r="AI1" s="12" t="s">
        <v>95</v>
      </c>
      <c r="AK1" t="s">
        <v>343</v>
      </c>
      <c r="AL1" t="s">
        <v>340</v>
      </c>
      <c r="AM1" t="s">
        <v>341</v>
      </c>
      <c r="AN1" t="s">
        <v>342</v>
      </c>
    </row>
    <row r="2" spans="1:42" x14ac:dyDescent="0.2">
      <c r="E2" s="3"/>
      <c r="F2" s="4">
        <v>100000000</v>
      </c>
      <c r="G2">
        <f>LOG(F2)</f>
        <v>8</v>
      </c>
      <c r="P2">
        <v>14</v>
      </c>
      <c r="Q2" t="s">
        <v>107</v>
      </c>
      <c r="R2" t="s">
        <v>243</v>
      </c>
      <c r="S2" t="s">
        <v>9</v>
      </c>
      <c r="T2" s="3">
        <v>28.981418609619141</v>
      </c>
      <c r="V2" s="1" t="s">
        <v>131</v>
      </c>
      <c r="W2" s="3">
        <f>T146</f>
        <v>18.74913215637207</v>
      </c>
      <c r="X2" s="2">
        <f t="shared" ref="X2:X10" si="0">((W2-$I$52)/$I$51)</f>
        <v>5.0260022063378909</v>
      </c>
      <c r="Y2" s="2">
        <f>10^X2</f>
        <v>106170.09509239154</v>
      </c>
      <c r="AB2">
        <f>Y2/Y148</f>
        <v>407.42220445552204</v>
      </c>
      <c r="AC2">
        <f>AVERAGE(AB2:AB4)</f>
        <v>339.38010767396355</v>
      </c>
      <c r="AD2">
        <f>STDEV(AB2:AB4)</f>
        <v>62.289747724215417</v>
      </c>
      <c r="AG2" s="1" t="s">
        <v>131</v>
      </c>
      <c r="AH2">
        <f>AC2</f>
        <v>339.38010767396355</v>
      </c>
      <c r="AI2">
        <f>AD2</f>
        <v>62.289747724215417</v>
      </c>
      <c r="AK2" t="s">
        <v>337</v>
      </c>
      <c r="AO2" t="s">
        <v>338</v>
      </c>
      <c r="AP2" t="s">
        <v>344</v>
      </c>
    </row>
    <row r="3" spans="1:42" x14ac:dyDescent="0.2">
      <c r="E3" s="3"/>
      <c r="F3" s="4">
        <v>100000000</v>
      </c>
      <c r="G3">
        <f t="shared" ref="G3:G25" si="1">LOG(F3)</f>
        <v>8</v>
      </c>
      <c r="P3">
        <v>15</v>
      </c>
      <c r="Q3" t="s">
        <v>108</v>
      </c>
      <c r="R3" t="s">
        <v>243</v>
      </c>
      <c r="S3" t="s">
        <v>9</v>
      </c>
      <c r="T3" s="3">
        <v>28.547639846801758</v>
      </c>
      <c r="V3" s="1" t="s">
        <v>131</v>
      </c>
      <c r="W3" s="3">
        <f t="shared" ref="W3:W66" si="2">T147</f>
        <v>18.647060394287109</v>
      </c>
      <c r="X3" s="2">
        <f t="shared" si="0"/>
        <v>5.0570922621037706</v>
      </c>
      <c r="Y3" s="2">
        <f t="shared" ref="Y3:Y37" si="3">10^X3</f>
        <v>114049.20494917514</v>
      </c>
      <c r="AB3">
        <f t="shared" ref="AB3:AB53" si="4">Y3/Y149</f>
        <v>325.55107430702856</v>
      </c>
      <c r="AC3">
        <f>AVERAGE(AB2:AB4)</f>
        <v>339.38010767396355</v>
      </c>
      <c r="AD3">
        <f>STDEV(AB2:AB4)</f>
        <v>62.289747724215417</v>
      </c>
      <c r="AG3" s="1" t="s">
        <v>132</v>
      </c>
      <c r="AH3">
        <f>AC5</f>
        <v>293.25477467837726</v>
      </c>
      <c r="AI3">
        <f>AD5</f>
        <v>64.767049653043699</v>
      </c>
      <c r="AK3" t="s">
        <v>131</v>
      </c>
      <c r="AL3" t="s">
        <v>218</v>
      </c>
      <c r="AM3" t="s">
        <v>339</v>
      </c>
      <c r="AN3" s="15">
        <v>44991</v>
      </c>
      <c r="AO3">
        <f>AH2</f>
        <v>339.38010767396355</v>
      </c>
      <c r="AP3">
        <f>AI2</f>
        <v>62.289747724215417</v>
      </c>
    </row>
    <row r="4" spans="1:42" x14ac:dyDescent="0.2">
      <c r="E4" s="3"/>
      <c r="F4" s="4">
        <v>100000000</v>
      </c>
      <c r="G4">
        <f t="shared" si="1"/>
        <v>8</v>
      </c>
      <c r="P4">
        <v>38</v>
      </c>
      <c r="Q4" t="s">
        <v>252</v>
      </c>
      <c r="R4" t="s">
        <v>243</v>
      </c>
      <c r="S4" t="s">
        <v>9</v>
      </c>
      <c r="T4" s="3">
        <v>28.480276107788086</v>
      </c>
      <c r="V4" s="1" t="s">
        <v>131</v>
      </c>
      <c r="W4" s="3">
        <f t="shared" si="2"/>
        <v>18.770380020141602</v>
      </c>
      <c r="X4" s="2">
        <f t="shared" si="0"/>
        <v>5.0195303158168798</v>
      </c>
      <c r="Y4" s="2">
        <f t="shared" si="3"/>
        <v>104599.67034511382</v>
      </c>
      <c r="AB4">
        <f t="shared" si="4"/>
        <v>285.16704425934017</v>
      </c>
      <c r="AC4">
        <f>AVERAGE(AB2:AB4)</f>
        <v>339.38010767396355</v>
      </c>
      <c r="AD4">
        <f>STDEV(AB2:AB4)</f>
        <v>62.289747724215417</v>
      </c>
      <c r="AG4" s="1" t="s">
        <v>220</v>
      </c>
      <c r="AH4">
        <f>AC8</f>
        <v>285.05238500837362</v>
      </c>
      <c r="AI4">
        <f>AD8</f>
        <v>85.343642300299777</v>
      </c>
      <c r="AK4" t="s">
        <v>132</v>
      </c>
      <c r="AL4" t="s">
        <v>219</v>
      </c>
      <c r="AM4" t="s">
        <v>339</v>
      </c>
      <c r="AN4" s="15">
        <v>44991</v>
      </c>
      <c r="AO4">
        <f t="shared" ref="AO4:AO35" si="5">AH3</f>
        <v>293.25477467837726</v>
      </c>
      <c r="AP4">
        <f t="shared" ref="AP4:AP35" si="6">AI3</f>
        <v>64.767049653043699</v>
      </c>
    </row>
    <row r="5" spans="1:42" x14ac:dyDescent="0.2">
      <c r="A5">
        <v>51</v>
      </c>
      <c r="B5" t="s">
        <v>21</v>
      </c>
      <c r="C5" t="s">
        <v>142</v>
      </c>
      <c r="D5" t="s">
        <v>9</v>
      </c>
      <c r="E5" s="3">
        <v>13.450255393981934</v>
      </c>
      <c r="F5" s="4">
        <v>10000000</v>
      </c>
      <c r="G5">
        <f t="shared" si="1"/>
        <v>7</v>
      </c>
      <c r="P5">
        <v>62</v>
      </c>
      <c r="Q5" t="s">
        <v>111</v>
      </c>
      <c r="R5" t="s">
        <v>256</v>
      </c>
      <c r="S5" t="s">
        <v>9</v>
      </c>
      <c r="T5" s="3">
        <v>28.756834030151367</v>
      </c>
      <c r="V5" s="1" t="s">
        <v>132</v>
      </c>
      <c r="W5" s="3">
        <f t="shared" si="2"/>
        <v>19.38286018371582</v>
      </c>
      <c r="X5" s="2">
        <f t="shared" si="0"/>
        <v>4.8329748762706526</v>
      </c>
      <c r="Y5" s="2">
        <f t="shared" si="3"/>
        <v>68072.997764902655</v>
      </c>
      <c r="AB5">
        <f t="shared" si="4"/>
        <v>224.1195282200627</v>
      </c>
      <c r="AC5">
        <f>AVERAGE(AB5:AB7)</f>
        <v>293.25477467837726</v>
      </c>
      <c r="AD5">
        <f t="shared" ref="AD5" si="7">STDEV(AB5:AB7)</f>
        <v>64.767049653043699</v>
      </c>
      <c r="AG5" s="1" t="s">
        <v>222</v>
      </c>
      <c r="AH5">
        <f>AC11</f>
        <v>291.08112673903025</v>
      </c>
      <c r="AI5">
        <f>AD11</f>
        <v>25.940640907394549</v>
      </c>
      <c r="AK5" t="s">
        <v>220</v>
      </c>
      <c r="AL5" t="s">
        <v>221</v>
      </c>
      <c r="AM5" t="s">
        <v>339</v>
      </c>
      <c r="AN5" s="15">
        <v>44991</v>
      </c>
      <c r="AO5">
        <f t="shared" si="5"/>
        <v>285.05238500837362</v>
      </c>
      <c r="AP5">
        <f t="shared" si="6"/>
        <v>85.343642300299777</v>
      </c>
    </row>
    <row r="6" spans="1:42" x14ac:dyDescent="0.2">
      <c r="A6">
        <v>74</v>
      </c>
      <c r="B6" t="s">
        <v>261</v>
      </c>
      <c r="C6" t="s">
        <v>142</v>
      </c>
      <c r="D6" t="s">
        <v>9</v>
      </c>
      <c r="E6" s="3">
        <v>12.571212768554688</v>
      </c>
      <c r="F6" s="4">
        <v>10000000</v>
      </c>
      <c r="G6">
        <f t="shared" si="1"/>
        <v>7</v>
      </c>
      <c r="P6">
        <v>63</v>
      </c>
      <c r="Q6" t="s">
        <v>112</v>
      </c>
      <c r="R6" t="s">
        <v>256</v>
      </c>
      <c r="S6" t="s">
        <v>9</v>
      </c>
      <c r="T6" s="3">
        <v>29.06468391418457</v>
      </c>
      <c r="V6" s="1" t="s">
        <v>132</v>
      </c>
      <c r="W6" s="3">
        <f t="shared" si="2"/>
        <v>19.251752853393555</v>
      </c>
      <c r="X6" s="2">
        <f t="shared" si="0"/>
        <v>4.8729088808158281</v>
      </c>
      <c r="Y6" s="2">
        <f t="shared" si="3"/>
        <v>74629.216266676725</v>
      </c>
      <c r="AB6">
        <f t="shared" si="4"/>
        <v>303.12403776721476</v>
      </c>
      <c r="AC6">
        <f t="shared" ref="AC6" si="8">AVERAGE(AB5:AB7)</f>
        <v>293.25477467837726</v>
      </c>
      <c r="AD6">
        <f t="shared" ref="AD6" si="9">STDEV(AB5:AB7)</f>
        <v>64.767049653043699</v>
      </c>
      <c r="AG6" s="1" t="s">
        <v>206</v>
      </c>
      <c r="AH6">
        <f>AC14</f>
        <v>289.2198499988985</v>
      </c>
      <c r="AI6">
        <f>AD14</f>
        <v>89.735838519583424</v>
      </c>
      <c r="AK6" t="s">
        <v>222</v>
      </c>
      <c r="AL6" t="s">
        <v>223</v>
      </c>
      <c r="AM6" t="s">
        <v>339</v>
      </c>
      <c r="AN6" s="15">
        <v>44991</v>
      </c>
      <c r="AO6">
        <f t="shared" si="5"/>
        <v>291.08112673903025</v>
      </c>
      <c r="AP6">
        <f t="shared" si="6"/>
        <v>25.940640907394549</v>
      </c>
    </row>
    <row r="7" spans="1:42" x14ac:dyDescent="0.2">
      <c r="A7">
        <v>75</v>
      </c>
      <c r="B7" t="s">
        <v>31</v>
      </c>
      <c r="C7" t="s">
        <v>142</v>
      </c>
      <c r="D7" t="s">
        <v>9</v>
      </c>
      <c r="E7" s="3">
        <v>13.77408504486084</v>
      </c>
      <c r="F7" s="4">
        <v>10000000</v>
      </c>
      <c r="G7">
        <f t="shared" si="1"/>
        <v>7</v>
      </c>
      <c r="P7">
        <v>86</v>
      </c>
      <c r="Q7" t="s">
        <v>265</v>
      </c>
      <c r="R7" t="s">
        <v>256</v>
      </c>
      <c r="S7" t="s">
        <v>9</v>
      </c>
      <c r="T7" s="3">
        <v>29.478523254394531</v>
      </c>
      <c r="V7" s="1" t="s">
        <v>132</v>
      </c>
      <c r="W7" s="3">
        <f t="shared" si="2"/>
        <v>19.439033508300781</v>
      </c>
      <c r="X7" s="2">
        <f t="shared" si="0"/>
        <v>4.8158650335655988</v>
      </c>
      <c r="Y7" s="2">
        <f t="shared" si="3"/>
        <v>65443.276327943568</v>
      </c>
      <c r="AB7">
        <f t="shared" si="4"/>
        <v>352.52075804785426</v>
      </c>
      <c r="AC7">
        <f t="shared" ref="AC7" si="10">AVERAGE(AB5:AB7)</f>
        <v>293.25477467837726</v>
      </c>
      <c r="AD7">
        <f t="shared" ref="AD7" si="11">STDEV(AB5:AB7)</f>
        <v>64.767049653043699</v>
      </c>
      <c r="AG7" s="1" t="s">
        <v>207</v>
      </c>
      <c r="AH7">
        <f>AC17</f>
        <v>300.76016979577724</v>
      </c>
      <c r="AI7">
        <f>AD17</f>
        <v>52.087510177369325</v>
      </c>
      <c r="AK7" t="s">
        <v>206</v>
      </c>
      <c r="AL7" t="s">
        <v>224</v>
      </c>
      <c r="AM7" t="s">
        <v>339</v>
      </c>
      <c r="AN7" s="15">
        <v>44991</v>
      </c>
      <c r="AO7">
        <f t="shared" si="5"/>
        <v>289.2198499988985</v>
      </c>
      <c r="AP7">
        <f t="shared" si="6"/>
        <v>89.735838519583424</v>
      </c>
    </row>
    <row r="8" spans="1:42" x14ac:dyDescent="0.2">
      <c r="A8">
        <v>99</v>
      </c>
      <c r="B8" t="s">
        <v>37</v>
      </c>
      <c r="C8" t="s">
        <v>148</v>
      </c>
      <c r="D8" t="s">
        <v>9</v>
      </c>
      <c r="E8" s="3">
        <v>16.760232925415039</v>
      </c>
      <c r="F8" s="4">
        <v>1000000</v>
      </c>
      <c r="G8">
        <f t="shared" si="1"/>
        <v>6</v>
      </c>
      <c r="P8">
        <v>110</v>
      </c>
      <c r="Q8" t="s">
        <v>115</v>
      </c>
      <c r="R8" t="s">
        <v>268</v>
      </c>
      <c r="S8" t="s">
        <v>9</v>
      </c>
      <c r="T8" s="3">
        <v>27.709096908569336</v>
      </c>
      <c r="V8" s="1" t="s">
        <v>220</v>
      </c>
      <c r="W8" s="3">
        <f t="shared" si="2"/>
        <v>18.444215774536133</v>
      </c>
      <c r="X8" s="2">
        <f t="shared" si="0"/>
        <v>5.1188767401126576</v>
      </c>
      <c r="Y8" s="2">
        <f t="shared" si="3"/>
        <v>131485.16028093989</v>
      </c>
      <c r="AB8">
        <f t="shared" si="4"/>
        <v>211.8207625162612</v>
      </c>
      <c r="AC8">
        <f>AVERAGE(AB8:AB10)</f>
        <v>285.05238500837362</v>
      </c>
      <c r="AD8">
        <f t="shared" ref="AD8" si="12">STDEV(AB8:AB10)</f>
        <v>85.343642300299777</v>
      </c>
      <c r="AG8" s="1" t="s">
        <v>211</v>
      </c>
      <c r="AH8">
        <f>AC20</f>
        <v>391.86092214858945</v>
      </c>
      <c r="AI8">
        <f>AD20</f>
        <v>70.401418554086106</v>
      </c>
      <c r="AK8" t="s">
        <v>207</v>
      </c>
      <c r="AL8" t="s">
        <v>225</v>
      </c>
      <c r="AM8" t="s">
        <v>339</v>
      </c>
      <c r="AN8" s="15">
        <v>44991</v>
      </c>
      <c r="AO8">
        <f t="shared" si="5"/>
        <v>300.76016979577724</v>
      </c>
      <c r="AP8">
        <f t="shared" si="6"/>
        <v>52.087510177369325</v>
      </c>
    </row>
    <row r="9" spans="1:42" x14ac:dyDescent="0.2">
      <c r="A9">
        <v>122</v>
      </c>
      <c r="B9" t="s">
        <v>272</v>
      </c>
      <c r="C9" t="s">
        <v>148</v>
      </c>
      <c r="D9" t="s">
        <v>9</v>
      </c>
      <c r="E9" s="3">
        <v>16.490516662597656</v>
      </c>
      <c r="F9" s="4">
        <v>1000000</v>
      </c>
      <c r="G9">
        <f t="shared" si="1"/>
        <v>6</v>
      </c>
      <c r="P9">
        <v>111</v>
      </c>
      <c r="Q9" t="s">
        <v>150</v>
      </c>
      <c r="R9" t="s">
        <v>268</v>
      </c>
      <c r="S9" t="s">
        <v>9</v>
      </c>
      <c r="T9" s="3">
        <v>27.991725921630859</v>
      </c>
      <c r="V9" s="1" t="s">
        <v>220</v>
      </c>
      <c r="W9" s="3">
        <f t="shared" si="2"/>
        <v>18.402124404907227</v>
      </c>
      <c r="X9" s="2">
        <f t="shared" si="0"/>
        <v>5.1316973577084992</v>
      </c>
      <c r="Y9" s="2">
        <f t="shared" si="3"/>
        <v>135424.53645326407</v>
      </c>
      <c r="AB9">
        <f t="shared" si="4"/>
        <v>264.55966465484244</v>
      </c>
      <c r="AC9">
        <f t="shared" ref="AC9" si="13">AVERAGE(AB8:AB10)</f>
        <v>285.05238500837362</v>
      </c>
      <c r="AD9">
        <f t="shared" ref="AD9" si="14">STDEV(AB8:AB10)</f>
        <v>85.343642300299777</v>
      </c>
      <c r="AG9" s="1" t="s">
        <v>212</v>
      </c>
      <c r="AH9">
        <f>AC23</f>
        <v>406.77677391392484</v>
      </c>
      <c r="AI9">
        <f>AD23</f>
        <v>12.021257886572391</v>
      </c>
      <c r="AK9" t="s">
        <v>211</v>
      </c>
      <c r="AL9" t="s">
        <v>218</v>
      </c>
      <c r="AM9" t="s">
        <v>339</v>
      </c>
      <c r="AN9" s="15">
        <v>44991</v>
      </c>
      <c r="AO9">
        <f t="shared" si="5"/>
        <v>391.86092214858945</v>
      </c>
      <c r="AP9">
        <f t="shared" si="6"/>
        <v>70.401418554086106</v>
      </c>
    </row>
    <row r="10" spans="1:42" x14ac:dyDescent="0.2">
      <c r="A10">
        <v>123</v>
      </c>
      <c r="B10" t="s">
        <v>44</v>
      </c>
      <c r="C10" t="s">
        <v>148</v>
      </c>
      <c r="D10" t="s">
        <v>9</v>
      </c>
      <c r="E10" s="3">
        <v>16.840612411499023</v>
      </c>
      <c r="F10" s="4">
        <v>1000000</v>
      </c>
      <c r="G10">
        <f t="shared" si="1"/>
        <v>6</v>
      </c>
      <c r="P10">
        <v>134</v>
      </c>
      <c r="Q10" t="s">
        <v>276</v>
      </c>
      <c r="R10" t="s">
        <v>268</v>
      </c>
      <c r="S10" t="s">
        <v>9</v>
      </c>
      <c r="T10" s="3">
        <v>28.560195922851562</v>
      </c>
      <c r="V10" s="1" t="s">
        <v>220</v>
      </c>
      <c r="W10" s="3">
        <f t="shared" si="2"/>
        <v>18.443363189697266</v>
      </c>
      <c r="X10" s="2">
        <f t="shared" si="0"/>
        <v>5.1191364290770105</v>
      </c>
      <c r="Y10" s="2">
        <f t="shared" si="3"/>
        <v>131563.80612433745</v>
      </c>
      <c r="AB10">
        <f t="shared" si="4"/>
        <v>378.77672785401717</v>
      </c>
      <c r="AC10">
        <f t="shared" ref="AC10" si="15">AVERAGE(AB8:AB10)</f>
        <v>285.05238500837362</v>
      </c>
      <c r="AD10">
        <f t="shared" ref="AD10" si="16">STDEV(AB8:AB10)</f>
        <v>85.343642300299777</v>
      </c>
      <c r="AG10" s="1" t="s">
        <v>227</v>
      </c>
      <c r="AH10">
        <f>AC26</f>
        <v>314.96725096628091</v>
      </c>
      <c r="AI10">
        <f>AD26</f>
        <v>90.109512762861442</v>
      </c>
      <c r="AK10" t="s">
        <v>212</v>
      </c>
      <c r="AL10" t="s">
        <v>226</v>
      </c>
      <c r="AM10" t="s">
        <v>339</v>
      </c>
      <c r="AN10" s="15">
        <v>44991</v>
      </c>
      <c r="AO10">
        <f t="shared" si="5"/>
        <v>406.77677391392484</v>
      </c>
      <c r="AP10">
        <f t="shared" si="6"/>
        <v>12.021257886572391</v>
      </c>
    </row>
    <row r="11" spans="1:42" x14ac:dyDescent="0.2">
      <c r="A11">
        <v>147</v>
      </c>
      <c r="B11" t="s">
        <v>49</v>
      </c>
      <c r="C11" t="s">
        <v>159</v>
      </c>
      <c r="D11" t="s">
        <v>9</v>
      </c>
      <c r="E11" s="3">
        <v>20.583759307861328</v>
      </c>
      <c r="F11" s="4">
        <v>100000</v>
      </c>
      <c r="G11">
        <f t="shared" si="1"/>
        <v>5</v>
      </c>
      <c r="P11">
        <v>158</v>
      </c>
      <c r="Q11" t="s">
        <v>118</v>
      </c>
      <c r="R11" t="s">
        <v>279</v>
      </c>
      <c r="S11" t="s">
        <v>9</v>
      </c>
      <c r="T11" s="3">
        <v>28.014068603515625</v>
      </c>
      <c r="V11" s="1" t="s">
        <v>222</v>
      </c>
      <c r="W11" s="3">
        <f t="shared" si="2"/>
        <v>18.41923713684082</v>
      </c>
      <c r="X11" s="2">
        <f t="shared" ref="X11:X46" si="17">((W11-$I$52)/$I$51)</f>
        <v>5.1264849877125824</v>
      </c>
      <c r="Y11" s="2">
        <f t="shared" si="3"/>
        <v>133808.89605408628</v>
      </c>
      <c r="AB11">
        <f t="shared" si="4"/>
        <v>265.41821670895439</v>
      </c>
      <c r="AC11">
        <f t="shared" ref="AC11" si="18">AVERAGE(AB11:AB13)</f>
        <v>291.08112673903025</v>
      </c>
      <c r="AD11">
        <f t="shared" ref="AD11" si="19">STDEV(AB11:AB13)</f>
        <v>25.940640907394549</v>
      </c>
      <c r="AG11" s="1" t="s">
        <v>229</v>
      </c>
      <c r="AH11">
        <f>AC29</f>
        <v>312.70770848332774</v>
      </c>
      <c r="AI11">
        <f>AD29</f>
        <v>99.819243780646786</v>
      </c>
      <c r="AK11" t="s">
        <v>227</v>
      </c>
      <c r="AL11" t="s">
        <v>228</v>
      </c>
      <c r="AM11" t="s">
        <v>339</v>
      </c>
      <c r="AN11" s="15">
        <v>44991</v>
      </c>
      <c r="AO11">
        <f t="shared" si="5"/>
        <v>314.96725096628091</v>
      </c>
      <c r="AP11">
        <f t="shared" si="6"/>
        <v>90.109512762861442</v>
      </c>
    </row>
    <row r="12" spans="1:42" x14ac:dyDescent="0.2">
      <c r="A12">
        <v>170</v>
      </c>
      <c r="B12" t="s">
        <v>283</v>
      </c>
      <c r="C12" t="s">
        <v>159</v>
      </c>
      <c r="D12" t="s">
        <v>9</v>
      </c>
      <c r="E12" s="3">
        <v>20.296960830688477</v>
      </c>
      <c r="F12" s="4">
        <v>100000</v>
      </c>
      <c r="G12">
        <f t="shared" si="1"/>
        <v>5</v>
      </c>
      <c r="P12">
        <v>159</v>
      </c>
      <c r="Q12" t="s">
        <v>161</v>
      </c>
      <c r="R12" t="s">
        <v>279</v>
      </c>
      <c r="S12" t="s">
        <v>9</v>
      </c>
      <c r="T12" s="3">
        <v>28.601690292358398</v>
      </c>
      <c r="V12" s="1" t="s">
        <v>222</v>
      </c>
      <c r="W12" s="3">
        <f t="shared" si="2"/>
        <v>18.86189079284668</v>
      </c>
      <c r="X12" s="2">
        <f t="shared" si="17"/>
        <v>4.991657033642996</v>
      </c>
      <c r="Y12" s="2">
        <f t="shared" si="3"/>
        <v>98097.29536650455</v>
      </c>
      <c r="AB12">
        <f t="shared" si="4"/>
        <v>290.53431066705673</v>
      </c>
      <c r="AC12">
        <f t="shared" ref="AC12:AC30" si="20">AVERAGE(AB11:AB13)</f>
        <v>291.08112673903025</v>
      </c>
      <c r="AD12">
        <f t="shared" ref="AD12" si="21">STDEV(AB11:AB13)</f>
        <v>25.940640907394549</v>
      </c>
      <c r="AG12" s="1" t="s">
        <v>231</v>
      </c>
      <c r="AH12">
        <f>AC32</f>
        <v>279.52865121147317</v>
      </c>
      <c r="AI12">
        <f>AD32</f>
        <v>46.140042930642991</v>
      </c>
      <c r="AK12" t="s">
        <v>229</v>
      </c>
      <c r="AL12" t="s">
        <v>230</v>
      </c>
      <c r="AM12" t="s">
        <v>339</v>
      </c>
      <c r="AN12" s="15">
        <v>44991</v>
      </c>
      <c r="AO12">
        <f t="shared" si="5"/>
        <v>312.70770848332774</v>
      </c>
      <c r="AP12">
        <f t="shared" si="6"/>
        <v>99.819243780646786</v>
      </c>
    </row>
    <row r="13" spans="1:42" x14ac:dyDescent="0.2">
      <c r="A13">
        <v>171</v>
      </c>
      <c r="B13" t="s">
        <v>54</v>
      </c>
      <c r="C13" t="s">
        <v>159</v>
      </c>
      <c r="D13" t="s">
        <v>9</v>
      </c>
      <c r="E13" s="3">
        <v>20.507822036743164</v>
      </c>
      <c r="F13" s="4">
        <v>100000</v>
      </c>
      <c r="G13">
        <f t="shared" si="1"/>
        <v>5</v>
      </c>
      <c r="P13">
        <v>182</v>
      </c>
      <c r="Q13" t="s">
        <v>287</v>
      </c>
      <c r="R13" t="s">
        <v>279</v>
      </c>
      <c r="S13" t="s">
        <v>9</v>
      </c>
      <c r="T13" s="3">
        <v>28.491592407226562</v>
      </c>
      <c r="V13" s="1" t="s">
        <v>222</v>
      </c>
      <c r="W13" s="3">
        <f t="shared" si="2"/>
        <v>18.629188537597656</v>
      </c>
      <c r="X13" s="2">
        <f t="shared" si="17"/>
        <v>5.0625358540411023</v>
      </c>
      <c r="Y13" s="2">
        <f t="shared" si="3"/>
        <v>115487.73239387335</v>
      </c>
      <c r="AB13">
        <f t="shared" si="4"/>
        <v>317.29085284107958</v>
      </c>
      <c r="AC13">
        <f t="shared" ref="AC13" si="22">AVERAGE(AB11:AB13)</f>
        <v>291.08112673903025</v>
      </c>
      <c r="AD13">
        <f t="shared" ref="AD13" si="23">STDEV(AB11:AB13)</f>
        <v>25.940640907394549</v>
      </c>
      <c r="AG13" s="1" t="s">
        <v>233</v>
      </c>
      <c r="AH13">
        <f>AC35</f>
        <v>265.20494296347476</v>
      </c>
      <c r="AI13">
        <f>AD35</f>
        <v>32.261714537986137</v>
      </c>
      <c r="AK13" t="s">
        <v>231</v>
      </c>
      <c r="AL13" t="s">
        <v>232</v>
      </c>
      <c r="AM13" t="s">
        <v>339</v>
      </c>
      <c r="AN13" s="15">
        <v>44991</v>
      </c>
      <c r="AO13">
        <f t="shared" si="5"/>
        <v>279.52865121147317</v>
      </c>
      <c r="AP13">
        <f t="shared" si="6"/>
        <v>46.140042930642991</v>
      </c>
    </row>
    <row r="14" spans="1:42" x14ac:dyDescent="0.2">
      <c r="A14">
        <v>195</v>
      </c>
      <c r="B14" t="s">
        <v>58</v>
      </c>
      <c r="C14" t="s">
        <v>170</v>
      </c>
      <c r="D14" t="s">
        <v>9</v>
      </c>
      <c r="E14" s="3">
        <v>24.031234741210938</v>
      </c>
      <c r="F14" s="4">
        <v>10000</v>
      </c>
      <c r="G14">
        <f t="shared" si="1"/>
        <v>4</v>
      </c>
      <c r="P14">
        <v>206</v>
      </c>
      <c r="Q14" t="s">
        <v>294</v>
      </c>
      <c r="R14" t="s">
        <v>290</v>
      </c>
      <c r="S14" t="s">
        <v>9</v>
      </c>
      <c r="T14" s="3">
        <v>27.989128112792969</v>
      </c>
      <c r="V14" s="1" t="s">
        <v>206</v>
      </c>
      <c r="W14" s="3">
        <f t="shared" si="2"/>
        <v>18.021852493286133</v>
      </c>
      <c r="X14" s="2">
        <f t="shared" si="17"/>
        <v>5.2475244454064347</v>
      </c>
      <c r="Y14" s="2">
        <f t="shared" si="3"/>
        <v>176817.17411273246</v>
      </c>
      <c r="AB14">
        <f t="shared" si="4"/>
        <v>344.81096375757556</v>
      </c>
      <c r="AC14">
        <f t="shared" ref="AC14" si="24">AVERAGE(AB14:AB16)</f>
        <v>289.2198499988985</v>
      </c>
      <c r="AD14">
        <f t="shared" ref="AD14" si="25">STDEV(AB14:AB16)</f>
        <v>89.735838519583424</v>
      </c>
      <c r="AG14" s="1" t="s">
        <v>235</v>
      </c>
      <c r="AH14">
        <f>AC38</f>
        <v>353.45399330730351</v>
      </c>
      <c r="AI14">
        <f>AD38</f>
        <v>66.33635346761433</v>
      </c>
      <c r="AK14" t="s">
        <v>233</v>
      </c>
      <c r="AL14" t="s">
        <v>234</v>
      </c>
      <c r="AM14" t="s">
        <v>339</v>
      </c>
      <c r="AN14" s="15">
        <v>44991</v>
      </c>
      <c r="AO14">
        <f t="shared" si="5"/>
        <v>265.20494296347476</v>
      </c>
      <c r="AP14">
        <f t="shared" si="6"/>
        <v>32.261714537986137</v>
      </c>
    </row>
    <row r="15" spans="1:42" x14ac:dyDescent="0.2">
      <c r="A15">
        <v>218</v>
      </c>
      <c r="B15" t="s">
        <v>295</v>
      </c>
      <c r="C15" t="s">
        <v>170</v>
      </c>
      <c r="D15" t="s">
        <v>9</v>
      </c>
      <c r="E15" s="3">
        <v>24.372642517089844</v>
      </c>
      <c r="F15" s="4">
        <v>10000</v>
      </c>
      <c r="G15">
        <f t="shared" si="1"/>
        <v>4</v>
      </c>
      <c r="P15">
        <v>207</v>
      </c>
      <c r="Q15" t="s">
        <v>172</v>
      </c>
      <c r="R15" t="s">
        <v>290</v>
      </c>
      <c r="S15" t="s">
        <v>9</v>
      </c>
      <c r="T15" s="3">
        <v>27.847515106201172</v>
      </c>
      <c r="V15" s="1" t="s">
        <v>206</v>
      </c>
      <c r="W15" s="3">
        <f t="shared" si="2"/>
        <v>18.766532897949219</v>
      </c>
      <c r="X15" s="2">
        <f t="shared" si="17"/>
        <v>5.0207021114345531</v>
      </c>
      <c r="Y15" s="2">
        <f t="shared" si="3"/>
        <v>104882.27798848458</v>
      </c>
      <c r="AB15">
        <f t="shared" si="4"/>
        <v>185.69621531406489</v>
      </c>
      <c r="AC15">
        <f t="shared" ref="AC15" si="26">AVERAGE(AB14:AB16)</f>
        <v>289.2198499988985</v>
      </c>
      <c r="AD15">
        <f t="shared" ref="AD15" si="27">STDEV(AB14:AB16)</f>
        <v>89.735838519583424</v>
      </c>
      <c r="AG15" s="1" t="s">
        <v>236</v>
      </c>
      <c r="AH15">
        <f>AC41</f>
        <v>300.92334984059289</v>
      </c>
      <c r="AI15">
        <f>AD41</f>
        <v>66.929337183787652</v>
      </c>
      <c r="AK15" t="s">
        <v>235</v>
      </c>
      <c r="AL15" t="s">
        <v>218</v>
      </c>
      <c r="AM15" t="s">
        <v>339</v>
      </c>
      <c r="AN15" s="15">
        <v>44991</v>
      </c>
      <c r="AO15">
        <f t="shared" si="5"/>
        <v>353.45399330730351</v>
      </c>
      <c r="AP15">
        <f t="shared" si="6"/>
        <v>66.33635346761433</v>
      </c>
    </row>
    <row r="16" spans="1:42" x14ac:dyDescent="0.2">
      <c r="A16">
        <v>219</v>
      </c>
      <c r="B16" t="s">
        <v>63</v>
      </c>
      <c r="C16" t="s">
        <v>170</v>
      </c>
      <c r="D16" t="s">
        <v>9</v>
      </c>
      <c r="E16" s="3">
        <v>23.938457489013672</v>
      </c>
      <c r="F16" s="4">
        <v>10000</v>
      </c>
      <c r="G16">
        <f t="shared" si="1"/>
        <v>4</v>
      </c>
      <c r="P16">
        <v>230</v>
      </c>
      <c r="Q16" t="s">
        <v>299</v>
      </c>
      <c r="R16" t="s">
        <v>290</v>
      </c>
      <c r="S16" t="s">
        <v>9</v>
      </c>
      <c r="T16" s="3">
        <v>28.613498687744141</v>
      </c>
      <c r="V16" s="1" t="s">
        <v>206</v>
      </c>
      <c r="W16" s="3">
        <f t="shared" si="2"/>
        <v>18.66119384765625</v>
      </c>
      <c r="X16" s="2">
        <f t="shared" si="17"/>
        <v>5.0527873510839605</v>
      </c>
      <c r="Y16" s="2">
        <f t="shared" si="3"/>
        <v>112924.28543002499</v>
      </c>
      <c r="AB16">
        <f t="shared" si="4"/>
        <v>337.15237092505504</v>
      </c>
      <c r="AC16">
        <f t="shared" ref="AC16" si="28">AVERAGE(AB14:AB16)</f>
        <v>289.2198499988985</v>
      </c>
      <c r="AD16">
        <f t="shared" ref="AD16" si="29">STDEV(AB14:AB16)</f>
        <v>89.735838519583424</v>
      </c>
      <c r="AG16" s="1" t="s">
        <v>237</v>
      </c>
      <c r="AH16">
        <f>AC44</f>
        <v>241.1320554369488</v>
      </c>
      <c r="AI16">
        <f>AD44</f>
        <v>26.829427726391433</v>
      </c>
      <c r="AK16" t="s">
        <v>236</v>
      </c>
      <c r="AL16" t="s">
        <v>219</v>
      </c>
      <c r="AM16" t="s">
        <v>339</v>
      </c>
      <c r="AN16" s="15">
        <v>44991</v>
      </c>
      <c r="AO16">
        <f t="shared" si="5"/>
        <v>300.92334984059289</v>
      </c>
      <c r="AP16">
        <f t="shared" si="6"/>
        <v>66.929337183787652</v>
      </c>
    </row>
    <row r="17" spans="1:42" x14ac:dyDescent="0.2">
      <c r="A17">
        <v>243</v>
      </c>
      <c r="B17" t="s">
        <v>67</v>
      </c>
      <c r="C17" t="s">
        <v>181</v>
      </c>
      <c r="D17" t="s">
        <v>9</v>
      </c>
      <c r="E17" s="3">
        <v>27.105369567871094</v>
      </c>
      <c r="F17" s="4">
        <v>1000</v>
      </c>
      <c r="G17">
        <f t="shared" si="1"/>
        <v>3</v>
      </c>
      <c r="P17">
        <v>254</v>
      </c>
      <c r="Q17" t="s">
        <v>306</v>
      </c>
      <c r="R17" t="s">
        <v>302</v>
      </c>
      <c r="S17" t="s">
        <v>9</v>
      </c>
      <c r="T17" s="3">
        <v>28.133293151855469</v>
      </c>
      <c r="V17" s="1" t="s">
        <v>207</v>
      </c>
      <c r="W17" s="3">
        <f t="shared" si="2"/>
        <v>18.631328582763672</v>
      </c>
      <c r="X17" s="2">
        <f t="shared" si="17"/>
        <v>5.0618840173117867</v>
      </c>
      <c r="Y17" s="2">
        <f t="shared" si="3"/>
        <v>115314.52577128516</v>
      </c>
      <c r="AB17">
        <f t="shared" si="4"/>
        <v>248.11465042790087</v>
      </c>
      <c r="AC17">
        <f t="shared" ref="AC17" si="30">AVERAGE(AB17:AB19)</f>
        <v>300.76016979577724</v>
      </c>
      <c r="AD17">
        <f t="shared" ref="AD17" si="31">STDEV(AB17:AB19)</f>
        <v>52.087510177369325</v>
      </c>
      <c r="AG17" s="1" t="s">
        <v>239</v>
      </c>
      <c r="AH17">
        <f>AC47</f>
        <v>314.92287826884785</v>
      </c>
      <c r="AI17">
        <f>AD47</f>
        <v>37.861808559341441</v>
      </c>
      <c r="AK17" t="s">
        <v>237</v>
      </c>
      <c r="AL17" t="s">
        <v>238</v>
      </c>
      <c r="AM17" t="s">
        <v>339</v>
      </c>
      <c r="AN17" s="15">
        <v>44991</v>
      </c>
      <c r="AO17">
        <f t="shared" si="5"/>
        <v>241.1320554369488</v>
      </c>
      <c r="AP17">
        <f t="shared" si="6"/>
        <v>26.829427726391433</v>
      </c>
    </row>
    <row r="18" spans="1:42" x14ac:dyDescent="0.2">
      <c r="A18">
        <v>266</v>
      </c>
      <c r="B18" t="s">
        <v>307</v>
      </c>
      <c r="C18" t="s">
        <v>181</v>
      </c>
      <c r="D18" t="s">
        <v>9</v>
      </c>
      <c r="E18" s="3">
        <v>27.409721374511719</v>
      </c>
      <c r="F18" s="4">
        <v>1000</v>
      </c>
      <c r="G18">
        <f t="shared" si="1"/>
        <v>3</v>
      </c>
      <c r="P18">
        <v>255</v>
      </c>
      <c r="Q18" t="s">
        <v>183</v>
      </c>
      <c r="R18" t="s">
        <v>302</v>
      </c>
      <c r="S18" t="s">
        <v>9</v>
      </c>
      <c r="T18" s="3">
        <v>28.970617294311523</v>
      </c>
      <c r="V18" s="1" t="s">
        <v>207</v>
      </c>
      <c r="W18" s="3">
        <f t="shared" si="2"/>
        <v>19.166049957275391</v>
      </c>
      <c r="X18" s="2">
        <f t="shared" si="17"/>
        <v>4.8990131408499922</v>
      </c>
      <c r="Y18" s="2">
        <f t="shared" si="3"/>
        <v>79252.531028931873</v>
      </c>
      <c r="AB18">
        <f t="shared" si="4"/>
        <v>301.89472421728118</v>
      </c>
      <c r="AC18">
        <f t="shared" ref="AC18" si="32">AVERAGE(AB17:AB19)</f>
        <v>300.76016979577724</v>
      </c>
      <c r="AD18">
        <f t="shared" ref="AD18" si="33">STDEV(AB17:AB19)</f>
        <v>52.087510177369325</v>
      </c>
      <c r="AG18" s="1" t="s">
        <v>241</v>
      </c>
      <c r="AH18">
        <f>AC50</f>
        <v>292.7088752913923</v>
      </c>
      <c r="AI18">
        <f>AD50</f>
        <v>59.277750019394112</v>
      </c>
      <c r="AK18" t="s">
        <v>239</v>
      </c>
      <c r="AL18" t="s">
        <v>240</v>
      </c>
      <c r="AM18" t="s">
        <v>339</v>
      </c>
      <c r="AN18" s="15">
        <v>44991</v>
      </c>
      <c r="AO18">
        <f t="shared" si="5"/>
        <v>314.92287826884785</v>
      </c>
      <c r="AP18">
        <f t="shared" si="6"/>
        <v>37.861808559341441</v>
      </c>
    </row>
    <row r="19" spans="1:42" x14ac:dyDescent="0.2">
      <c r="A19">
        <v>267</v>
      </c>
      <c r="B19" t="s">
        <v>72</v>
      </c>
      <c r="C19" t="s">
        <v>181</v>
      </c>
      <c r="D19" t="s">
        <v>9</v>
      </c>
      <c r="E19" s="3">
        <v>27.187211990356445</v>
      </c>
      <c r="F19" s="4">
        <v>1000</v>
      </c>
      <c r="G19">
        <f t="shared" si="1"/>
        <v>3</v>
      </c>
      <c r="P19">
        <v>278</v>
      </c>
      <c r="Q19" t="s">
        <v>311</v>
      </c>
      <c r="R19" t="s">
        <v>302</v>
      </c>
      <c r="S19" t="s">
        <v>9</v>
      </c>
      <c r="T19" s="3">
        <v>28.838962554931641</v>
      </c>
      <c r="V19" s="1" t="s">
        <v>207</v>
      </c>
      <c r="W19" s="3">
        <f t="shared" si="2"/>
        <v>18.817953109741211</v>
      </c>
      <c r="X19" s="2">
        <f t="shared" si="17"/>
        <v>5.0050400201817755</v>
      </c>
      <c r="Y19" s="2">
        <f t="shared" si="3"/>
        <v>101167.26754742218</v>
      </c>
      <c r="AB19">
        <f t="shared" si="4"/>
        <v>352.27113474214951</v>
      </c>
      <c r="AC19">
        <f t="shared" ref="AC19" si="34">AVERAGE(AB17:AB19)</f>
        <v>300.76016979577724</v>
      </c>
      <c r="AD19">
        <f t="shared" ref="AD19" si="35">STDEV(AB17:AB19)</f>
        <v>52.087510177369325</v>
      </c>
      <c r="AG19" s="1" t="s">
        <v>242</v>
      </c>
      <c r="AH19">
        <f>AC53</f>
        <v>383.98741737937394</v>
      </c>
      <c r="AI19">
        <f>AD53</f>
        <v>80.558986384082175</v>
      </c>
      <c r="AK19" t="s">
        <v>241</v>
      </c>
      <c r="AL19" t="s">
        <v>218</v>
      </c>
      <c r="AM19" t="s">
        <v>339</v>
      </c>
      <c r="AN19" s="15">
        <v>44991</v>
      </c>
      <c r="AO19">
        <f t="shared" si="5"/>
        <v>292.7088752913923</v>
      </c>
      <c r="AP19">
        <f t="shared" si="6"/>
        <v>59.277750019394112</v>
      </c>
    </row>
    <row r="20" spans="1:42" x14ac:dyDescent="0.2">
      <c r="A20">
        <v>291</v>
      </c>
      <c r="B20" t="s">
        <v>76</v>
      </c>
      <c r="C20" t="s">
        <v>192</v>
      </c>
      <c r="D20" t="s">
        <v>9</v>
      </c>
      <c r="E20" s="3">
        <v>29.951711654663086</v>
      </c>
      <c r="F20" s="4">
        <v>100</v>
      </c>
      <c r="G20">
        <f t="shared" si="1"/>
        <v>2</v>
      </c>
      <c r="I20" s="10"/>
      <c r="J20" s="11"/>
      <c r="P20">
        <v>302</v>
      </c>
      <c r="Q20" t="s">
        <v>318</v>
      </c>
      <c r="R20" t="s">
        <v>314</v>
      </c>
      <c r="S20" t="s">
        <v>9</v>
      </c>
      <c r="T20" s="3">
        <v>28.348220825195312</v>
      </c>
      <c r="V20" s="1" t="s">
        <v>211</v>
      </c>
      <c r="W20" s="3">
        <f>T164</f>
        <v>18.497411727905273</v>
      </c>
      <c r="X20" s="2">
        <f t="shared" si="17"/>
        <v>5.1026737754240585</v>
      </c>
      <c r="Y20" s="2">
        <f t="shared" si="3"/>
        <v>126670.00142192226</v>
      </c>
      <c r="AB20">
        <f t="shared" si="4"/>
        <v>315.58676411788485</v>
      </c>
      <c r="AC20">
        <f t="shared" ref="AC20" si="36">AVERAGE(AB20:AB22)</f>
        <v>391.86092214858945</v>
      </c>
      <c r="AD20">
        <f t="shared" ref="AD20" si="37">STDEV(AB20:AB22)</f>
        <v>70.401418554086106</v>
      </c>
      <c r="AG20" s="1" t="s">
        <v>83</v>
      </c>
      <c r="AH20">
        <f>AC56</f>
        <v>451.42918469628535</v>
      </c>
      <c r="AI20">
        <f>AD56</f>
        <v>158.89229703604906</v>
      </c>
      <c r="AK20" t="s">
        <v>242</v>
      </c>
      <c r="AL20" t="s">
        <v>219</v>
      </c>
      <c r="AM20" t="s">
        <v>339</v>
      </c>
      <c r="AN20" s="15">
        <v>44991</v>
      </c>
      <c r="AO20">
        <f t="shared" si="5"/>
        <v>383.98741737937394</v>
      </c>
      <c r="AP20">
        <f t="shared" si="6"/>
        <v>80.558986384082175</v>
      </c>
    </row>
    <row r="21" spans="1:42" x14ac:dyDescent="0.2">
      <c r="A21">
        <v>314</v>
      </c>
      <c r="B21" t="s">
        <v>319</v>
      </c>
      <c r="C21" t="s">
        <v>192</v>
      </c>
      <c r="D21" t="s">
        <v>9</v>
      </c>
      <c r="E21" s="3">
        <v>30.131208419799805</v>
      </c>
      <c r="F21" s="4">
        <v>100</v>
      </c>
      <c r="G21">
        <f t="shared" si="1"/>
        <v>2</v>
      </c>
      <c r="P21">
        <v>303</v>
      </c>
      <c r="Q21" t="s">
        <v>194</v>
      </c>
      <c r="R21" t="s">
        <v>314</v>
      </c>
      <c r="S21" t="s">
        <v>9</v>
      </c>
      <c r="T21" s="3">
        <v>28.832220077514648</v>
      </c>
      <c r="V21" s="1" t="s">
        <v>211</v>
      </c>
      <c r="W21" s="3">
        <f t="shared" si="2"/>
        <v>18.610240936279297</v>
      </c>
      <c r="X21" s="2">
        <f t="shared" si="17"/>
        <v>5.0683071072220471</v>
      </c>
      <c r="Y21" s="2">
        <f t="shared" si="3"/>
        <v>117032.66838890399</v>
      </c>
      <c r="AB21">
        <f t="shared" si="4"/>
        <v>405.64539664290515</v>
      </c>
      <c r="AC21">
        <f t="shared" ref="AC21" si="38">AVERAGE(AB20:AB22)</f>
        <v>391.86092214858945</v>
      </c>
      <c r="AD21">
        <f t="shared" ref="AD21" si="39">STDEV(AB20:AB22)</f>
        <v>70.401418554086106</v>
      </c>
      <c r="AG21" s="1" t="s">
        <v>84</v>
      </c>
      <c r="AH21">
        <f>AC59</f>
        <v>334.517060732875</v>
      </c>
      <c r="AI21">
        <f>AD59</f>
        <v>48.306524081296807</v>
      </c>
      <c r="AK21" t="s">
        <v>83</v>
      </c>
      <c r="AL21" t="s">
        <v>218</v>
      </c>
      <c r="AM21" t="s">
        <v>217</v>
      </c>
      <c r="AN21" s="15">
        <v>45023</v>
      </c>
      <c r="AO21">
        <f t="shared" si="5"/>
        <v>451.42918469628535</v>
      </c>
      <c r="AP21">
        <f t="shared" si="6"/>
        <v>158.89229703604906</v>
      </c>
    </row>
    <row r="22" spans="1:42" x14ac:dyDescent="0.2">
      <c r="A22">
        <v>315</v>
      </c>
      <c r="B22" t="s">
        <v>81</v>
      </c>
      <c r="C22" t="s">
        <v>192</v>
      </c>
      <c r="D22" t="s">
        <v>9</v>
      </c>
      <c r="E22" s="3">
        <v>30.1822509765625</v>
      </c>
      <c r="F22" s="4">
        <v>100</v>
      </c>
      <c r="G22">
        <f t="shared" si="1"/>
        <v>2</v>
      </c>
      <c r="I22" s="10" t="s">
        <v>100</v>
      </c>
      <c r="J22" s="17">
        <f>((10^(-1/-3.3753)-1))</f>
        <v>0.97819892348615189</v>
      </c>
      <c r="P22">
        <v>326</v>
      </c>
      <c r="Q22" t="s">
        <v>323</v>
      </c>
      <c r="R22" t="s">
        <v>314</v>
      </c>
      <c r="S22" t="s">
        <v>9</v>
      </c>
      <c r="T22" s="3">
        <v>28.967739105224609</v>
      </c>
      <c r="V22" s="1" t="s">
        <v>211</v>
      </c>
      <c r="W22" s="3">
        <f t="shared" si="2"/>
        <v>18.58038330078125</v>
      </c>
      <c r="X22" s="2">
        <f t="shared" si="17"/>
        <v>5.0774014496112665</v>
      </c>
      <c r="Y22" s="2">
        <f t="shared" si="3"/>
        <v>119509.2303772398</v>
      </c>
      <c r="AB22">
        <f>Y22/Y168</f>
        <v>454.35060568497818</v>
      </c>
      <c r="AC22">
        <f t="shared" ref="AC22" si="40">AVERAGE(AB20:AB22)</f>
        <v>391.86092214858945</v>
      </c>
      <c r="AD22">
        <f t="shared" ref="AD22" si="41">STDEV(AB20:AB22)</f>
        <v>70.401418554086106</v>
      </c>
      <c r="AG22" s="1" t="s">
        <v>85</v>
      </c>
      <c r="AH22">
        <f>AC62</f>
        <v>255.42044493797775</v>
      </c>
      <c r="AI22">
        <f>AD62</f>
        <v>42.460596315342286</v>
      </c>
      <c r="AK22" t="s">
        <v>84</v>
      </c>
      <c r="AL22" t="s">
        <v>219</v>
      </c>
      <c r="AM22" t="s">
        <v>217</v>
      </c>
      <c r="AN22" s="15">
        <v>45023</v>
      </c>
      <c r="AO22">
        <f t="shared" si="5"/>
        <v>334.517060732875</v>
      </c>
      <c r="AP22">
        <f t="shared" si="6"/>
        <v>48.306524081296807</v>
      </c>
    </row>
    <row r="23" spans="1:42" x14ac:dyDescent="0.2">
      <c r="A23">
        <v>339</v>
      </c>
      <c r="B23" t="s">
        <v>85</v>
      </c>
      <c r="C23" t="s">
        <v>203</v>
      </c>
      <c r="D23" t="s">
        <v>9</v>
      </c>
      <c r="E23" s="3">
        <v>33.987869262695312</v>
      </c>
      <c r="F23" s="4">
        <v>10</v>
      </c>
      <c r="G23">
        <f t="shared" si="1"/>
        <v>1</v>
      </c>
      <c r="P23">
        <v>350</v>
      </c>
      <c r="Q23" t="s">
        <v>222</v>
      </c>
      <c r="R23" t="s">
        <v>326</v>
      </c>
      <c r="S23" t="s">
        <v>9</v>
      </c>
      <c r="T23" s="3">
        <v>28.508779525756836</v>
      </c>
      <c r="V23" s="1" t="s">
        <v>212</v>
      </c>
      <c r="W23" s="3">
        <f t="shared" si="2"/>
        <v>18.300182342529297</v>
      </c>
      <c r="X23" s="2">
        <f t="shared" si="17"/>
        <v>5.1627479082180567</v>
      </c>
      <c r="Y23" s="2">
        <f t="shared" si="3"/>
        <v>145461.44859106853</v>
      </c>
      <c r="AB23">
        <f t="shared" si="4"/>
        <v>404.35389711743733</v>
      </c>
      <c r="AC23">
        <f t="shared" ref="AC23" si="42">AVERAGE(AB23:AB25)</f>
        <v>406.77677391392484</v>
      </c>
      <c r="AD23">
        <f t="shared" ref="AD23" si="43">STDEV(AB23:AB25)</f>
        <v>12.021257886572391</v>
      </c>
      <c r="AG23" s="1" t="s">
        <v>86</v>
      </c>
      <c r="AH23">
        <f>AC65</f>
        <v>336.39115917197006</v>
      </c>
      <c r="AI23">
        <f>AD65</f>
        <v>33.82077184639833</v>
      </c>
      <c r="AK23" t="s">
        <v>85</v>
      </c>
      <c r="AL23" t="s">
        <v>221</v>
      </c>
      <c r="AM23" t="s">
        <v>217</v>
      </c>
      <c r="AN23" s="15">
        <v>45023</v>
      </c>
      <c r="AO23">
        <f t="shared" si="5"/>
        <v>255.42044493797775</v>
      </c>
      <c r="AP23">
        <f t="shared" si="6"/>
        <v>42.460596315342286</v>
      </c>
    </row>
    <row r="24" spans="1:42" x14ac:dyDescent="0.2">
      <c r="A24">
        <v>362</v>
      </c>
      <c r="B24" t="s">
        <v>330</v>
      </c>
      <c r="C24" t="s">
        <v>203</v>
      </c>
      <c r="D24" t="s">
        <v>9</v>
      </c>
      <c r="E24" s="3">
        <v>32.885677337646484</v>
      </c>
      <c r="F24" s="4">
        <v>10</v>
      </c>
      <c r="G24">
        <f t="shared" si="1"/>
        <v>1</v>
      </c>
      <c r="I24" t="s">
        <v>105</v>
      </c>
      <c r="J24">
        <v>-3.3753000000000002</v>
      </c>
      <c r="P24">
        <v>351</v>
      </c>
      <c r="Q24" t="s">
        <v>206</v>
      </c>
      <c r="R24" t="s">
        <v>326</v>
      </c>
      <c r="S24" t="s">
        <v>9</v>
      </c>
      <c r="T24" s="3">
        <v>28.670009613037109</v>
      </c>
      <c r="V24" s="1" t="s">
        <v>212</v>
      </c>
      <c r="W24" s="3">
        <f t="shared" si="2"/>
        <v>18.486228942871094</v>
      </c>
      <c r="X24" s="2">
        <f t="shared" si="17"/>
        <v>5.1060799418625402</v>
      </c>
      <c r="Y24" s="2">
        <f t="shared" si="3"/>
        <v>127667.37882828966</v>
      </c>
      <c r="AB24">
        <f t="shared" si="4"/>
        <v>396.15149434656422</v>
      </c>
      <c r="AC24">
        <f t="shared" ref="AC24" si="44">AVERAGE(AB23:AB25)</f>
        <v>406.77677391392484</v>
      </c>
      <c r="AD24">
        <f t="shared" ref="AD24" si="45">STDEV(AB23:AB25)</f>
        <v>12.021257886572391</v>
      </c>
      <c r="AG24" s="1" t="s">
        <v>87</v>
      </c>
      <c r="AH24">
        <f>AC68</f>
        <v>267.70592489647402</v>
      </c>
      <c r="AI24">
        <f>AD68</f>
        <v>55.343456999463648</v>
      </c>
      <c r="AK24" t="s">
        <v>86</v>
      </c>
      <c r="AL24" t="s">
        <v>223</v>
      </c>
      <c r="AM24" t="s">
        <v>217</v>
      </c>
      <c r="AN24" s="15">
        <v>45023</v>
      </c>
      <c r="AO24">
        <f t="shared" si="5"/>
        <v>336.39115917197006</v>
      </c>
      <c r="AP24">
        <f t="shared" si="6"/>
        <v>33.82077184639833</v>
      </c>
    </row>
    <row r="25" spans="1:42" x14ac:dyDescent="0.2">
      <c r="A25">
        <v>363</v>
      </c>
      <c r="B25" t="s">
        <v>90</v>
      </c>
      <c r="C25" t="s">
        <v>203</v>
      </c>
      <c r="D25" t="s">
        <v>9</v>
      </c>
      <c r="E25" s="3">
        <v>33.875766754150391</v>
      </c>
      <c r="F25" s="4">
        <v>10</v>
      </c>
      <c r="G25">
        <f t="shared" si="1"/>
        <v>1</v>
      </c>
      <c r="I25" t="s">
        <v>106</v>
      </c>
      <c r="J25">
        <v>37.136000000000003</v>
      </c>
      <c r="P25">
        <v>374</v>
      </c>
      <c r="Q25" t="s">
        <v>334</v>
      </c>
      <c r="R25" t="s">
        <v>326</v>
      </c>
      <c r="S25" t="s">
        <v>9</v>
      </c>
      <c r="T25" s="3">
        <v>28.510429382324219</v>
      </c>
      <c r="V25" s="1" t="s">
        <v>212</v>
      </c>
      <c r="W25" s="3">
        <f t="shared" si="2"/>
        <v>18.248250961303711</v>
      </c>
      <c r="X25" s="2">
        <f t="shared" si="17"/>
        <v>5.1785656966575155</v>
      </c>
      <c r="Y25" s="2">
        <f t="shared" si="3"/>
        <v>150857.07980202179</v>
      </c>
      <c r="AB25">
        <f t="shared" si="4"/>
        <v>419.82493027777292</v>
      </c>
      <c r="AC25">
        <f t="shared" ref="AC25" si="46">AVERAGE(AB23:AB25)</f>
        <v>406.77677391392484</v>
      </c>
      <c r="AD25">
        <f t="shared" ref="AD25" si="47">STDEV(AB23:AB25)</f>
        <v>12.021257886572391</v>
      </c>
      <c r="AG25" s="1" t="s">
        <v>88</v>
      </c>
      <c r="AH25">
        <f>AC71</f>
        <v>273.29308138891543</v>
      </c>
      <c r="AI25">
        <f>AD71</f>
        <v>40.493667721848929</v>
      </c>
      <c r="AK25" t="s">
        <v>87</v>
      </c>
      <c r="AL25" t="s">
        <v>224</v>
      </c>
      <c r="AM25" t="s">
        <v>217</v>
      </c>
      <c r="AN25" s="15">
        <v>45023</v>
      </c>
      <c r="AO25">
        <f t="shared" si="5"/>
        <v>267.70592489647402</v>
      </c>
      <c r="AP25">
        <f t="shared" si="6"/>
        <v>55.343456999463648</v>
      </c>
    </row>
    <row r="26" spans="1:42" x14ac:dyDescent="0.2">
      <c r="E26" s="3"/>
      <c r="P26">
        <v>16</v>
      </c>
      <c r="Q26" t="s">
        <v>109</v>
      </c>
      <c r="R26" t="s">
        <v>244</v>
      </c>
      <c r="S26" t="s">
        <v>9</v>
      </c>
      <c r="T26" s="3">
        <v>28.019468307495117</v>
      </c>
      <c r="V26" s="1" t="s">
        <v>227</v>
      </c>
      <c r="W26" s="3">
        <f t="shared" si="2"/>
        <v>17.967296600341797</v>
      </c>
      <c r="X26" s="2">
        <f t="shared" si="17"/>
        <v>5.2641416343267649</v>
      </c>
      <c r="Y26" s="2">
        <f t="shared" si="3"/>
        <v>183713.73822553776</v>
      </c>
      <c r="AB26">
        <f t="shared" si="4"/>
        <v>365.75236550964581</v>
      </c>
      <c r="AC26">
        <f t="shared" ref="AC26" si="48">AVERAGE(AB26:AB28)</f>
        <v>314.96725096628091</v>
      </c>
      <c r="AD26">
        <f t="shared" ref="AD26" si="49">STDEV(AB26:AB28)</f>
        <v>90.109512762861442</v>
      </c>
      <c r="AG26" s="1" t="s">
        <v>129</v>
      </c>
      <c r="AH26">
        <f>AC74</f>
        <v>290.54485568071249</v>
      </c>
      <c r="AI26">
        <f>AD74</f>
        <v>48.67842833781377</v>
      </c>
      <c r="AK26" t="s">
        <v>88</v>
      </c>
      <c r="AL26" t="s">
        <v>225</v>
      </c>
      <c r="AM26" t="s">
        <v>217</v>
      </c>
      <c r="AN26" s="15">
        <v>45023</v>
      </c>
      <c r="AO26">
        <f t="shared" si="5"/>
        <v>273.29308138891543</v>
      </c>
      <c r="AP26">
        <f t="shared" si="6"/>
        <v>40.493667721848929</v>
      </c>
    </row>
    <row r="27" spans="1:42" x14ac:dyDescent="0.2">
      <c r="E27" s="3"/>
      <c r="P27">
        <v>39</v>
      </c>
      <c r="Q27" t="s">
        <v>110</v>
      </c>
      <c r="R27" t="s">
        <v>244</v>
      </c>
      <c r="S27" t="s">
        <v>9</v>
      </c>
      <c r="T27" s="3">
        <v>28.034036636352539</v>
      </c>
      <c r="V27" s="1" t="s">
        <v>227</v>
      </c>
      <c r="W27" s="3">
        <f t="shared" si="2"/>
        <v>17.971872329711914</v>
      </c>
      <c r="X27" s="2">
        <f t="shared" si="17"/>
        <v>5.2627479121221059</v>
      </c>
      <c r="Y27" s="2">
        <f t="shared" si="3"/>
        <v>183125.11571387298</v>
      </c>
      <c r="AB27">
        <f t="shared" si="4"/>
        <v>368.22187035068259</v>
      </c>
      <c r="AC27">
        <f t="shared" ref="AC27" si="50">AVERAGE(AB26:AB28)</f>
        <v>314.96725096628091</v>
      </c>
      <c r="AD27">
        <f t="shared" ref="AD27" si="51">STDEV(AB26:AB28)</f>
        <v>90.109512762861442</v>
      </c>
      <c r="AG27" s="1" t="s">
        <v>130</v>
      </c>
      <c r="AH27">
        <f>AC77</f>
        <v>315.52523716104787</v>
      </c>
      <c r="AI27">
        <f>AD77</f>
        <v>53.289134063446795</v>
      </c>
      <c r="AK27" t="s">
        <v>129</v>
      </c>
      <c r="AL27" t="s">
        <v>218</v>
      </c>
      <c r="AM27" t="s">
        <v>217</v>
      </c>
      <c r="AN27" s="15">
        <v>45023</v>
      </c>
      <c r="AO27">
        <f t="shared" si="5"/>
        <v>290.54485568071249</v>
      </c>
      <c r="AP27">
        <f t="shared" si="6"/>
        <v>48.67842833781377</v>
      </c>
    </row>
    <row r="28" spans="1:42" x14ac:dyDescent="0.2">
      <c r="E28" s="3"/>
      <c r="I28" s="18" t="s">
        <v>134</v>
      </c>
      <c r="J28" s="18"/>
      <c r="K28" s="18"/>
      <c r="L28" s="18"/>
      <c r="M28" s="18"/>
      <c r="N28" s="18"/>
      <c r="P28">
        <v>40</v>
      </c>
      <c r="Q28" t="s">
        <v>253</v>
      </c>
      <c r="R28" t="s">
        <v>244</v>
      </c>
      <c r="S28" t="s">
        <v>9</v>
      </c>
      <c r="T28" s="3">
        <v>27.670976638793945</v>
      </c>
      <c r="V28" s="1" t="s">
        <v>227</v>
      </c>
      <c r="W28" s="3">
        <f t="shared" si="2"/>
        <v>18.413162231445312</v>
      </c>
      <c r="X28" s="2">
        <f t="shared" si="17"/>
        <v>5.1283353442035535</v>
      </c>
      <c r="Y28" s="2">
        <f t="shared" si="3"/>
        <v>134380.21890028688</v>
      </c>
      <c r="AB28">
        <f t="shared" si="4"/>
        <v>210.92751703851431</v>
      </c>
      <c r="AC28">
        <f t="shared" ref="AC28" si="52">AVERAGE(AB26:AB28)</f>
        <v>314.96725096628091</v>
      </c>
      <c r="AD28">
        <f t="shared" ref="AD28" si="53">STDEV(AB26:AB28)</f>
        <v>90.109512762861442</v>
      </c>
      <c r="AG28" s="1" t="s">
        <v>204</v>
      </c>
      <c r="AH28">
        <f>AC80</f>
        <v>270.83938953011341</v>
      </c>
      <c r="AI28">
        <f>AD80</f>
        <v>21.555593451697202</v>
      </c>
      <c r="AK28" t="s">
        <v>130</v>
      </c>
      <c r="AL28" t="s">
        <v>226</v>
      </c>
      <c r="AM28" t="s">
        <v>217</v>
      </c>
      <c r="AN28" s="15">
        <v>45023</v>
      </c>
      <c r="AO28">
        <f t="shared" si="5"/>
        <v>315.52523716104787</v>
      </c>
      <c r="AP28">
        <f t="shared" si="6"/>
        <v>53.289134063446795</v>
      </c>
    </row>
    <row r="29" spans="1:42" x14ac:dyDescent="0.2">
      <c r="A29">
        <v>49</v>
      </c>
      <c r="B29" t="s">
        <v>19</v>
      </c>
      <c r="C29" t="s">
        <v>142</v>
      </c>
      <c r="D29" t="s">
        <v>6</v>
      </c>
      <c r="E29" s="3">
        <v>12.445273399353027</v>
      </c>
      <c r="I29" s="18"/>
      <c r="J29" s="18"/>
      <c r="K29" s="18"/>
      <c r="L29" s="18"/>
      <c r="M29" s="18"/>
      <c r="N29" s="18"/>
      <c r="P29">
        <v>64</v>
      </c>
      <c r="Q29" t="s">
        <v>113</v>
      </c>
      <c r="R29" t="s">
        <v>257</v>
      </c>
      <c r="S29" t="s">
        <v>9</v>
      </c>
      <c r="T29" s="3">
        <v>28.156070709228516</v>
      </c>
      <c r="V29" s="1" t="s">
        <v>229</v>
      </c>
      <c r="W29" s="3">
        <f t="shared" si="2"/>
        <v>18.85456657409668</v>
      </c>
      <c r="X29" s="2">
        <f t="shared" si="17"/>
        <v>4.9938879187058935</v>
      </c>
      <c r="Y29" s="2">
        <f t="shared" si="3"/>
        <v>98602.498270155498</v>
      </c>
      <c r="AB29">
        <f t="shared" si="4"/>
        <v>215.4788337163186</v>
      </c>
      <c r="AC29">
        <f t="shared" ref="AC29" si="54">AVERAGE(AB29:AB31)</f>
        <v>312.70770848332774</v>
      </c>
      <c r="AD29">
        <f t="shared" ref="AD29" si="55">STDEV(AB29:AB31)</f>
        <v>99.819243780646786</v>
      </c>
      <c r="AG29" s="1" t="s">
        <v>205</v>
      </c>
      <c r="AH29">
        <f>AC83</f>
        <v>437.82474833182999</v>
      </c>
      <c r="AI29">
        <f>AD83</f>
        <v>132.02410368317635</v>
      </c>
      <c r="AK29" t="s">
        <v>204</v>
      </c>
      <c r="AL29" t="s">
        <v>228</v>
      </c>
      <c r="AM29" t="s">
        <v>217</v>
      </c>
      <c r="AN29" s="15">
        <v>45023</v>
      </c>
      <c r="AO29">
        <f t="shared" si="5"/>
        <v>270.83938953011341</v>
      </c>
      <c r="AP29">
        <f t="shared" si="6"/>
        <v>21.555593451697202</v>
      </c>
    </row>
    <row r="30" spans="1:42" x14ac:dyDescent="0.2">
      <c r="A30">
        <v>50</v>
      </c>
      <c r="B30" t="s">
        <v>20</v>
      </c>
      <c r="C30" t="s">
        <v>142</v>
      </c>
      <c r="D30" t="s">
        <v>6</v>
      </c>
      <c r="E30" s="3">
        <v>12.214052200317383</v>
      </c>
      <c r="I30" s="18"/>
      <c r="J30" s="18"/>
      <c r="K30" s="18"/>
      <c r="L30" s="18"/>
      <c r="M30" s="18"/>
      <c r="N30" s="18"/>
      <c r="P30">
        <v>87</v>
      </c>
      <c r="Q30" t="s">
        <v>114</v>
      </c>
      <c r="R30" t="s">
        <v>257</v>
      </c>
      <c r="S30" t="s">
        <v>9</v>
      </c>
      <c r="T30" s="3">
        <v>29.281953811645508</v>
      </c>
      <c r="V30" s="1" t="s">
        <v>229</v>
      </c>
      <c r="W30" s="3">
        <f t="shared" si="2"/>
        <v>19.015422821044922</v>
      </c>
      <c r="X30" s="2">
        <f t="shared" si="17"/>
        <v>4.9448926864716514</v>
      </c>
      <c r="Y30" s="2">
        <f t="shared" si="3"/>
        <v>88083.119402124838</v>
      </c>
      <c r="AB30">
        <f t="shared" si="4"/>
        <v>414.92989589046351</v>
      </c>
      <c r="AC30">
        <f t="shared" si="20"/>
        <v>312.70770848332774</v>
      </c>
      <c r="AD30">
        <f t="shared" ref="AD30" si="56">STDEV(AB29:AB31)</f>
        <v>99.819243780646786</v>
      </c>
      <c r="AG30" s="1" t="s">
        <v>131</v>
      </c>
      <c r="AH30">
        <f>AC86</f>
        <v>332.77048066747051</v>
      </c>
      <c r="AI30">
        <f>AD86</f>
        <v>57.668560168100662</v>
      </c>
      <c r="AK30" t="s">
        <v>205</v>
      </c>
      <c r="AL30" t="s">
        <v>230</v>
      </c>
      <c r="AM30" t="s">
        <v>217</v>
      </c>
      <c r="AN30" s="15">
        <v>45023</v>
      </c>
      <c r="AO30">
        <f t="shared" si="5"/>
        <v>437.82474833182999</v>
      </c>
      <c r="AP30">
        <f t="shared" si="6"/>
        <v>132.02410368317635</v>
      </c>
    </row>
    <row r="31" spans="1:42" x14ac:dyDescent="0.2">
      <c r="A31">
        <v>73</v>
      </c>
      <c r="B31" t="s">
        <v>30</v>
      </c>
      <c r="C31" t="s">
        <v>142</v>
      </c>
      <c r="D31" t="s">
        <v>6</v>
      </c>
      <c r="E31" s="3">
        <v>12.123639106750488</v>
      </c>
      <c r="P31">
        <v>88</v>
      </c>
      <c r="Q31" t="s">
        <v>266</v>
      </c>
      <c r="R31" t="s">
        <v>257</v>
      </c>
      <c r="S31" t="s">
        <v>9</v>
      </c>
      <c r="T31" s="3">
        <v>28.600723266601562</v>
      </c>
      <c r="V31" s="1" t="s">
        <v>229</v>
      </c>
      <c r="W31" s="3">
        <f t="shared" si="2"/>
        <v>18.779035568237305</v>
      </c>
      <c r="X31" s="2">
        <f t="shared" si="17"/>
        <v>5.0168939209170276</v>
      </c>
      <c r="Y31" s="2">
        <f t="shared" si="3"/>
        <v>103966.61899881475</v>
      </c>
      <c r="AB31">
        <f t="shared" si="4"/>
        <v>307.71439584320103</v>
      </c>
      <c r="AC31">
        <f t="shared" ref="AC31" si="57">AVERAGE(AB29:AB31)</f>
        <v>312.70770848332774</v>
      </c>
      <c r="AD31">
        <f t="shared" ref="AD31" si="58">STDEV(AB29:AB31)</f>
        <v>99.819243780646786</v>
      </c>
      <c r="AG31" s="1" t="s">
        <v>132</v>
      </c>
      <c r="AH31">
        <f>AC89</f>
        <v>379.66183509699755</v>
      </c>
      <c r="AI31">
        <f>AD89</f>
        <v>108.39673704266494</v>
      </c>
      <c r="AK31" t="s">
        <v>131</v>
      </c>
      <c r="AL31" t="s">
        <v>232</v>
      </c>
      <c r="AM31" t="s">
        <v>217</v>
      </c>
      <c r="AN31" s="15">
        <v>45023</v>
      </c>
      <c r="AO31">
        <f t="shared" si="5"/>
        <v>332.77048066747051</v>
      </c>
      <c r="AP31">
        <f t="shared" si="6"/>
        <v>57.668560168100662</v>
      </c>
    </row>
    <row r="32" spans="1:42" x14ac:dyDescent="0.2">
      <c r="A32">
        <v>97</v>
      </c>
      <c r="B32" t="s">
        <v>35</v>
      </c>
      <c r="C32" t="s">
        <v>148</v>
      </c>
      <c r="D32" t="s">
        <v>6</v>
      </c>
      <c r="E32" s="3">
        <v>15.442428588867188</v>
      </c>
      <c r="P32">
        <v>112</v>
      </c>
      <c r="Q32" t="s">
        <v>151</v>
      </c>
      <c r="R32" t="s">
        <v>269</v>
      </c>
      <c r="S32" t="s">
        <v>9</v>
      </c>
      <c r="T32" s="3">
        <v>28.774753570556641</v>
      </c>
      <c r="V32" s="1" t="s">
        <v>231</v>
      </c>
      <c r="W32" s="3">
        <f t="shared" si="2"/>
        <v>18.992240905761719</v>
      </c>
      <c r="X32" s="2">
        <f t="shared" si="17"/>
        <v>4.9519536700795834</v>
      </c>
      <c r="Y32" s="2">
        <f t="shared" si="3"/>
        <v>89526.92543987307</v>
      </c>
      <c r="AB32">
        <f t="shared" si="4"/>
        <v>298.37849216183389</v>
      </c>
      <c r="AC32">
        <f t="shared" ref="AC32" si="59">AVERAGE(AB32:AB34)</f>
        <v>279.52865121147317</v>
      </c>
      <c r="AD32">
        <f t="shared" ref="AD32" si="60">STDEV(AB32:AB34)</f>
        <v>46.140042930642991</v>
      </c>
      <c r="AG32" s="1" t="s">
        <v>220</v>
      </c>
      <c r="AH32">
        <f>AC92</f>
        <v>236.34425129145384</v>
      </c>
      <c r="AI32">
        <f>AD92</f>
        <v>47.745639372735148</v>
      </c>
      <c r="AK32" t="s">
        <v>132</v>
      </c>
      <c r="AL32" t="s">
        <v>234</v>
      </c>
      <c r="AM32" t="s">
        <v>217</v>
      </c>
      <c r="AN32" s="15">
        <v>45023</v>
      </c>
      <c r="AO32">
        <f t="shared" si="5"/>
        <v>379.66183509699755</v>
      </c>
      <c r="AP32">
        <f t="shared" si="6"/>
        <v>108.39673704266494</v>
      </c>
    </row>
    <row r="33" spans="1:42" x14ac:dyDescent="0.2">
      <c r="A33">
        <v>98</v>
      </c>
      <c r="B33" t="s">
        <v>36</v>
      </c>
      <c r="C33" t="s">
        <v>148</v>
      </c>
      <c r="D33" t="s">
        <v>6</v>
      </c>
      <c r="E33" s="3">
        <v>15.45030689239502</v>
      </c>
      <c r="P33">
        <v>135</v>
      </c>
      <c r="Q33" t="s">
        <v>156</v>
      </c>
      <c r="R33" t="s">
        <v>269</v>
      </c>
      <c r="S33" t="s">
        <v>9</v>
      </c>
      <c r="T33" s="3">
        <v>28.52699089050293</v>
      </c>
      <c r="V33" s="1" t="s">
        <v>231</v>
      </c>
      <c r="W33" s="3">
        <f t="shared" si="2"/>
        <v>18.681852340698242</v>
      </c>
      <c r="X33" s="2">
        <f t="shared" si="17"/>
        <v>5.046494977095354</v>
      </c>
      <c r="Y33" s="2">
        <f t="shared" si="3"/>
        <v>111299.95201473555</v>
      </c>
      <c r="AB33">
        <f t="shared" si="4"/>
        <v>313.25945091046174</v>
      </c>
      <c r="AC33">
        <f t="shared" ref="AC33" si="61">AVERAGE(AB32:AB34)</f>
        <v>279.52865121147317</v>
      </c>
      <c r="AD33">
        <f t="shared" ref="AD33" si="62">STDEV(AB32:AB34)</f>
        <v>46.140042930642991</v>
      </c>
      <c r="AG33" s="1" t="s">
        <v>222</v>
      </c>
      <c r="AH33">
        <f>AC95</f>
        <v>339.50354167281836</v>
      </c>
      <c r="AI33">
        <f>AD95</f>
        <v>48.228389516895405</v>
      </c>
      <c r="AK33" t="s">
        <v>220</v>
      </c>
      <c r="AL33" t="s">
        <v>219</v>
      </c>
      <c r="AM33" t="s">
        <v>217</v>
      </c>
      <c r="AN33" s="15">
        <v>45023</v>
      </c>
      <c r="AO33">
        <f t="shared" si="5"/>
        <v>236.34425129145384</v>
      </c>
      <c r="AP33">
        <f t="shared" si="6"/>
        <v>47.745639372735148</v>
      </c>
    </row>
    <row r="34" spans="1:42" x14ac:dyDescent="0.2">
      <c r="A34">
        <v>121</v>
      </c>
      <c r="B34" t="s">
        <v>43</v>
      </c>
      <c r="C34" t="s">
        <v>148</v>
      </c>
      <c r="D34" t="s">
        <v>6</v>
      </c>
      <c r="E34" s="3">
        <v>15.416783332824707</v>
      </c>
      <c r="P34">
        <v>136</v>
      </c>
      <c r="Q34" t="s">
        <v>277</v>
      </c>
      <c r="R34" t="s">
        <v>269</v>
      </c>
      <c r="S34" t="s">
        <v>9</v>
      </c>
      <c r="T34" s="3">
        <v>28.560184478759766</v>
      </c>
      <c r="V34" s="1" t="s">
        <v>231</v>
      </c>
      <c r="W34" s="3">
        <f>T178</f>
        <v>19.173700332641602</v>
      </c>
      <c r="X34" s="2">
        <f t="shared" si="17"/>
        <v>4.8966829116866366</v>
      </c>
      <c r="Y34" s="2">
        <f t="shared" si="3"/>
        <v>78828.436305347452</v>
      </c>
      <c r="AB34">
        <f t="shared" si="4"/>
        <v>226.94801056212381</v>
      </c>
      <c r="AC34">
        <f t="shared" ref="AC34" si="63">AVERAGE(AB32:AB34)</f>
        <v>279.52865121147317</v>
      </c>
      <c r="AD34">
        <f t="shared" ref="AD34" si="64">STDEV(AB32:AB34)</f>
        <v>46.140042930642991</v>
      </c>
      <c r="AG34" s="1" t="s">
        <v>206</v>
      </c>
      <c r="AH34">
        <f>AC98</f>
        <v>305.82685504170809</v>
      </c>
      <c r="AI34">
        <f>AD98</f>
        <v>17.034647219045716</v>
      </c>
      <c r="AK34" t="s">
        <v>222</v>
      </c>
      <c r="AL34" t="s">
        <v>238</v>
      </c>
      <c r="AM34" t="s">
        <v>217</v>
      </c>
      <c r="AN34" s="15">
        <v>45023</v>
      </c>
      <c r="AO34">
        <f t="shared" si="5"/>
        <v>339.50354167281836</v>
      </c>
      <c r="AP34">
        <f t="shared" si="6"/>
        <v>48.228389516895405</v>
      </c>
    </row>
    <row r="35" spans="1:42" x14ac:dyDescent="0.2">
      <c r="A35">
        <v>145</v>
      </c>
      <c r="B35" t="s">
        <v>47</v>
      </c>
      <c r="C35" t="s">
        <v>159</v>
      </c>
      <c r="D35" t="s">
        <v>6</v>
      </c>
      <c r="E35" s="3">
        <v>18.682437896728516</v>
      </c>
      <c r="P35">
        <v>160</v>
      </c>
      <c r="Q35" t="s">
        <v>162</v>
      </c>
      <c r="R35" t="s">
        <v>280</v>
      </c>
      <c r="S35" t="s">
        <v>9</v>
      </c>
      <c r="T35" s="3">
        <v>28.265756607055664</v>
      </c>
      <c r="V35" s="1" t="s">
        <v>233</v>
      </c>
      <c r="W35" s="3">
        <f t="shared" si="2"/>
        <v>18.531343460083008</v>
      </c>
      <c r="X35" s="2">
        <f t="shared" si="17"/>
        <v>5.0923385032186017</v>
      </c>
      <c r="Y35" s="2">
        <f t="shared" si="3"/>
        <v>123691.11465251169</v>
      </c>
      <c r="AB35">
        <f t="shared" si="4"/>
        <v>291.30761493092035</v>
      </c>
      <c r="AC35">
        <f t="shared" ref="AC35" si="65">AVERAGE(AB35:AB37)</f>
        <v>265.20494296347476</v>
      </c>
      <c r="AD35">
        <f t="shared" ref="AD35" si="66">STDEV(AB35:AB37)</f>
        <v>32.261714537986137</v>
      </c>
      <c r="AG35" s="1"/>
      <c r="AK35" t="s">
        <v>206</v>
      </c>
      <c r="AL35" t="s">
        <v>240</v>
      </c>
      <c r="AM35" t="s">
        <v>217</v>
      </c>
      <c r="AN35" s="15">
        <v>45023</v>
      </c>
      <c r="AO35">
        <f t="shared" si="5"/>
        <v>305.82685504170809</v>
      </c>
      <c r="AP35">
        <f t="shared" si="6"/>
        <v>17.034647219045716</v>
      </c>
    </row>
    <row r="36" spans="1:42" x14ac:dyDescent="0.2">
      <c r="A36">
        <v>146</v>
      </c>
      <c r="B36" t="s">
        <v>48</v>
      </c>
      <c r="C36" t="s">
        <v>159</v>
      </c>
      <c r="D36" t="s">
        <v>6</v>
      </c>
      <c r="E36" s="3">
        <v>18.725536346435547</v>
      </c>
      <c r="P36">
        <v>183</v>
      </c>
      <c r="Q36" t="s">
        <v>167</v>
      </c>
      <c r="R36" t="s">
        <v>280</v>
      </c>
      <c r="S36" t="s">
        <v>9</v>
      </c>
      <c r="T36" s="3">
        <v>28.824974060058594</v>
      </c>
      <c r="V36" s="1" t="s">
        <v>233</v>
      </c>
      <c r="W36" s="3">
        <f t="shared" si="2"/>
        <v>19.417575836181641</v>
      </c>
      <c r="X36" s="2">
        <f t="shared" si="17"/>
        <v>4.8224008296483074</v>
      </c>
      <c r="Y36" s="2">
        <f t="shared" si="3"/>
        <v>66435.595111776784</v>
      </c>
      <c r="AB36">
        <f t="shared" si="4"/>
        <v>229.13608947567579</v>
      </c>
      <c r="AC36">
        <f t="shared" ref="AC36" si="67">AVERAGE(AB35:AB37)</f>
        <v>265.20494296347476</v>
      </c>
      <c r="AD36">
        <f t="shared" ref="AD36" si="68">STDEV(AB35:AB37)</f>
        <v>32.261714537986137</v>
      </c>
      <c r="AG36" s="1"/>
      <c r="AN36" s="16"/>
    </row>
    <row r="37" spans="1:42" x14ac:dyDescent="0.2">
      <c r="A37">
        <v>169</v>
      </c>
      <c r="B37" t="s">
        <v>53</v>
      </c>
      <c r="C37" t="s">
        <v>159</v>
      </c>
      <c r="D37" t="s">
        <v>6</v>
      </c>
      <c r="E37" s="3">
        <v>18.720085144042969</v>
      </c>
      <c r="P37">
        <v>184</v>
      </c>
      <c r="Q37" t="s">
        <v>288</v>
      </c>
      <c r="R37" t="s">
        <v>280</v>
      </c>
      <c r="S37" t="s">
        <v>9</v>
      </c>
      <c r="T37" s="3">
        <v>28.183584213256836</v>
      </c>
      <c r="V37" s="1" t="s">
        <v>233</v>
      </c>
      <c r="W37" s="3">
        <f t="shared" si="2"/>
        <v>18.532669067382812</v>
      </c>
      <c r="X37" s="2">
        <f t="shared" si="17"/>
        <v>5.0919347362606038</v>
      </c>
      <c r="Y37" s="2">
        <f t="shared" si="3"/>
        <v>123576.17150113446</v>
      </c>
      <c r="AB37">
        <f>Y37/Y183</f>
        <v>275.17112448382818</v>
      </c>
      <c r="AC37">
        <f t="shared" ref="AC37" si="69">AVERAGE(AB35:AB37)</f>
        <v>265.20494296347476</v>
      </c>
      <c r="AD37">
        <f t="shared" ref="AD37" si="70">STDEV(AB35:AB37)</f>
        <v>32.261714537986137</v>
      </c>
      <c r="AG37" s="1"/>
      <c r="AN37" s="16"/>
    </row>
    <row r="38" spans="1:42" ht="16" x14ac:dyDescent="0.2">
      <c r="A38">
        <v>193</v>
      </c>
      <c r="B38" t="s">
        <v>56</v>
      </c>
      <c r="C38" t="s">
        <v>170</v>
      </c>
      <c r="D38" t="s">
        <v>6</v>
      </c>
      <c r="E38" s="3">
        <v>22.419013977050781</v>
      </c>
      <c r="P38">
        <v>208</v>
      </c>
      <c r="Q38" t="s">
        <v>173</v>
      </c>
      <c r="R38" t="s">
        <v>291</v>
      </c>
      <c r="S38" t="s">
        <v>9</v>
      </c>
      <c r="T38" s="3">
        <v>29.552553176879883</v>
      </c>
      <c r="V38" s="14" t="s">
        <v>235</v>
      </c>
      <c r="W38" s="3">
        <f t="shared" si="2"/>
        <v>19.251787185668945</v>
      </c>
      <c r="X38" s="2">
        <f t="shared" si="17"/>
        <v>4.8728984235420958</v>
      </c>
      <c r="Y38" s="2">
        <f>10^X38</f>
        <v>74627.419309128905</v>
      </c>
      <c r="AB38">
        <f t="shared" si="4"/>
        <v>422.81552710885256</v>
      </c>
      <c r="AC38">
        <f>AVERAGE(AB38:AB40)</f>
        <v>353.45399330730351</v>
      </c>
      <c r="AD38">
        <f>STDEV(AB38:AB40)</f>
        <v>66.33635346761433</v>
      </c>
      <c r="AG38" s="1"/>
      <c r="AN38" s="16"/>
    </row>
    <row r="39" spans="1:42" ht="16" x14ac:dyDescent="0.2">
      <c r="A39">
        <v>194</v>
      </c>
      <c r="B39" t="s">
        <v>57</v>
      </c>
      <c r="C39" t="s">
        <v>170</v>
      </c>
      <c r="D39" t="s">
        <v>6</v>
      </c>
      <c r="E39" s="3">
        <v>22.195810317993164</v>
      </c>
      <c r="P39">
        <v>231</v>
      </c>
      <c r="Q39" t="s">
        <v>178</v>
      </c>
      <c r="R39" t="s">
        <v>291</v>
      </c>
      <c r="S39" t="s">
        <v>9</v>
      </c>
      <c r="T39" s="3">
        <v>29.436979293823242</v>
      </c>
      <c r="V39" s="14" t="s">
        <v>235</v>
      </c>
      <c r="W39" s="3">
        <f t="shared" si="2"/>
        <v>19.421459197998047</v>
      </c>
      <c r="X39" s="2">
        <f t="shared" si="17"/>
        <v>4.8212179957972507</v>
      </c>
      <c r="Y39" s="2">
        <f t="shared" ref="Y39:Y59" si="71">10^X39</f>
        <v>66254.898927984745</v>
      </c>
      <c r="AB39">
        <f t="shared" si="4"/>
        <v>346.92007370605285</v>
      </c>
      <c r="AC39">
        <f>AVERAGE(AB38:AB40)</f>
        <v>353.45399330730351</v>
      </c>
      <c r="AD39">
        <f>STDEV(AB38:AB40)</f>
        <v>66.33635346761433</v>
      </c>
      <c r="AG39" s="1"/>
      <c r="AN39" s="16"/>
    </row>
    <row r="40" spans="1:42" ht="16" x14ac:dyDescent="0.2">
      <c r="A40">
        <v>217</v>
      </c>
      <c r="B40" t="s">
        <v>62</v>
      </c>
      <c r="C40" t="s">
        <v>170</v>
      </c>
      <c r="D40" t="s">
        <v>6</v>
      </c>
      <c r="E40" s="3">
        <v>22.175457000732422</v>
      </c>
      <c r="P40">
        <v>232</v>
      </c>
      <c r="Q40" t="s">
        <v>300</v>
      </c>
      <c r="R40" t="s">
        <v>291</v>
      </c>
      <c r="S40" t="s">
        <v>9</v>
      </c>
      <c r="T40" s="3">
        <v>29.180271148681641</v>
      </c>
      <c r="V40" s="14" t="s">
        <v>235</v>
      </c>
      <c r="W40" s="3">
        <f t="shared" si="2"/>
        <v>19.424215316772461</v>
      </c>
      <c r="X40" s="2">
        <f t="shared" si="17"/>
        <v>4.8203785091004043</v>
      </c>
      <c r="Y40" s="2">
        <f t="shared" si="71"/>
        <v>66126.952599757278</v>
      </c>
      <c r="AB40">
        <f t="shared" si="4"/>
        <v>290.62637910700494</v>
      </c>
      <c r="AC40">
        <f>AVERAGE(AB38:AB40)</f>
        <v>353.45399330730351</v>
      </c>
      <c r="AD40">
        <f>STDEV(AB38:AB40)</f>
        <v>66.33635346761433</v>
      </c>
      <c r="AG40" s="1"/>
      <c r="AN40" s="16"/>
    </row>
    <row r="41" spans="1:42" ht="16" x14ac:dyDescent="0.2">
      <c r="A41">
        <v>241</v>
      </c>
      <c r="B41" t="s">
        <v>65</v>
      </c>
      <c r="C41" t="s">
        <v>181</v>
      </c>
      <c r="D41" t="s">
        <v>6</v>
      </c>
      <c r="E41" s="3">
        <v>26.032228469848633</v>
      </c>
      <c r="P41">
        <v>256</v>
      </c>
      <c r="Q41" t="s">
        <v>184</v>
      </c>
      <c r="R41" t="s">
        <v>303</v>
      </c>
      <c r="S41" t="s">
        <v>9</v>
      </c>
      <c r="T41" s="3">
        <v>29.53962516784668</v>
      </c>
      <c r="V41" s="14" t="s">
        <v>236</v>
      </c>
      <c r="W41" s="3">
        <f t="shared" si="2"/>
        <v>19.405179977416992</v>
      </c>
      <c r="X41" s="2">
        <f t="shared" si="17"/>
        <v>4.8261764864253323</v>
      </c>
      <c r="Y41" s="2">
        <f t="shared" si="71"/>
        <v>67015.688910285768</v>
      </c>
      <c r="AB41">
        <f t="shared" si="4"/>
        <v>376.35597021330398</v>
      </c>
      <c r="AC41">
        <f>AVERAGE(AB41:AB43)</f>
        <v>300.92334984059289</v>
      </c>
      <c r="AD41">
        <f t="shared" ref="AD41" si="72">STDEV(AB41:AB43)</f>
        <v>66.929337183787652</v>
      </c>
      <c r="AG41" s="14"/>
      <c r="AN41" s="16"/>
    </row>
    <row r="42" spans="1:42" ht="16" x14ac:dyDescent="0.2">
      <c r="A42">
        <v>242</v>
      </c>
      <c r="B42" t="s">
        <v>66</v>
      </c>
      <c r="C42" t="s">
        <v>181</v>
      </c>
      <c r="D42" t="s">
        <v>6</v>
      </c>
      <c r="E42" s="3">
        <v>25.616888046264648</v>
      </c>
      <c r="P42">
        <v>279</v>
      </c>
      <c r="Q42" t="s">
        <v>189</v>
      </c>
      <c r="R42" t="s">
        <v>303</v>
      </c>
      <c r="S42" t="s">
        <v>9</v>
      </c>
      <c r="T42" s="3">
        <v>29.001768112182617</v>
      </c>
      <c r="V42" s="14" t="s">
        <v>236</v>
      </c>
      <c r="W42" s="3">
        <f t="shared" si="2"/>
        <v>19.473020553588867</v>
      </c>
      <c r="X42" s="2">
        <f t="shared" si="17"/>
        <v>4.8055129135302401</v>
      </c>
      <c r="Y42" s="2">
        <f t="shared" si="71"/>
        <v>63901.773794014262</v>
      </c>
      <c r="AB42">
        <f t="shared" si="4"/>
        <v>248.64764359392623</v>
      </c>
      <c r="AC42">
        <f t="shared" ref="AC42" si="73">AVERAGE(AB41:AB43)</f>
        <v>300.92334984059289</v>
      </c>
      <c r="AD42">
        <f t="shared" ref="AD42" si="74">STDEV(AB41:AB43)</f>
        <v>66.929337183787652</v>
      </c>
      <c r="AG42" s="14"/>
      <c r="AK42" s="14"/>
      <c r="AN42" s="15"/>
    </row>
    <row r="43" spans="1:42" ht="16" x14ac:dyDescent="0.2">
      <c r="A43">
        <v>265</v>
      </c>
      <c r="B43" t="s">
        <v>71</v>
      </c>
      <c r="C43" t="s">
        <v>181</v>
      </c>
      <c r="D43" t="s">
        <v>6</v>
      </c>
      <c r="E43" s="3">
        <v>25.602031707763672</v>
      </c>
      <c r="P43">
        <v>280</v>
      </c>
      <c r="Q43" t="s">
        <v>312</v>
      </c>
      <c r="R43" t="s">
        <v>303</v>
      </c>
      <c r="S43" t="s">
        <v>9</v>
      </c>
      <c r="T43" s="3">
        <v>29.00196647644043</v>
      </c>
      <c r="V43" s="14" t="s">
        <v>236</v>
      </c>
      <c r="W43" s="3">
        <f t="shared" si="2"/>
        <v>19.315311431884766</v>
      </c>
      <c r="X43" s="2">
        <f t="shared" si="17"/>
        <v>4.853549562339019</v>
      </c>
      <c r="Y43" s="2">
        <f t="shared" si="71"/>
        <v>71375.565534293768</v>
      </c>
      <c r="AB43">
        <f t="shared" si="4"/>
        <v>277.76643571454844</v>
      </c>
      <c r="AC43">
        <f t="shared" ref="AC43" si="75">AVERAGE(AB41:AB43)</f>
        <v>300.92334984059289</v>
      </c>
      <c r="AD43">
        <f t="shared" ref="AD43" si="76">STDEV(AB41:AB43)</f>
        <v>66.929337183787652</v>
      </c>
      <c r="AG43" s="14"/>
      <c r="AK43" s="14"/>
      <c r="AN43" s="15"/>
    </row>
    <row r="44" spans="1:42" ht="16" x14ac:dyDescent="0.2">
      <c r="A44">
        <v>289</v>
      </c>
      <c r="B44" t="s">
        <v>74</v>
      </c>
      <c r="C44" t="s">
        <v>192</v>
      </c>
      <c r="D44" t="s">
        <v>6</v>
      </c>
      <c r="E44" s="3">
        <v>29.029989242553711</v>
      </c>
      <c r="P44">
        <v>304</v>
      </c>
      <c r="Q44" t="s">
        <v>195</v>
      </c>
      <c r="R44" t="s">
        <v>315</v>
      </c>
      <c r="S44" t="s">
        <v>9</v>
      </c>
      <c r="T44" s="3">
        <v>28.088565826416016</v>
      </c>
      <c r="V44" s="14" t="s">
        <v>237</v>
      </c>
      <c r="W44" s="3">
        <f t="shared" si="2"/>
        <v>18.822965621948242</v>
      </c>
      <c r="X44" s="2">
        <f t="shared" si="17"/>
        <v>5.0035132582168549</v>
      </c>
      <c r="Y44" s="2">
        <f t="shared" si="71"/>
        <v>100812.23850285924</v>
      </c>
      <c r="AB44">
        <f t="shared" si="4"/>
        <v>210.39251578141085</v>
      </c>
      <c r="AC44">
        <f>AVERAGE(AB44:AB46)</f>
        <v>241.1320554369488</v>
      </c>
      <c r="AD44">
        <f t="shared" ref="AD44" si="77">STDEV(AB44:AB46)</f>
        <v>26.829427726391433</v>
      </c>
      <c r="AG44" s="14"/>
      <c r="AK44" s="14"/>
      <c r="AN44" s="15"/>
    </row>
    <row r="45" spans="1:42" ht="16" x14ac:dyDescent="0.2">
      <c r="A45">
        <v>290</v>
      </c>
      <c r="B45" t="s">
        <v>75</v>
      </c>
      <c r="C45" t="s">
        <v>192</v>
      </c>
      <c r="D45" t="s">
        <v>6</v>
      </c>
      <c r="E45" s="3">
        <v>28.594629287719727</v>
      </c>
      <c r="P45">
        <v>327</v>
      </c>
      <c r="Q45" t="s">
        <v>200</v>
      </c>
      <c r="R45" t="s">
        <v>315</v>
      </c>
      <c r="S45" t="s">
        <v>9</v>
      </c>
      <c r="T45" s="3">
        <v>28.365341186523438</v>
      </c>
      <c r="V45" s="14" t="s">
        <v>237</v>
      </c>
      <c r="W45" s="3">
        <f t="shared" si="2"/>
        <v>18.79121208190918</v>
      </c>
      <c r="X45" s="2">
        <f t="shared" si="17"/>
        <v>5.01318507449996</v>
      </c>
      <c r="Y45" s="2">
        <f t="shared" si="71"/>
        <v>103082.5312839228</v>
      </c>
      <c r="AB45">
        <f t="shared" si="4"/>
        <v>259.83779865338084</v>
      </c>
      <c r="AC45">
        <f t="shared" ref="AC45" si="78">AVERAGE(AB44:AB46)</f>
        <v>241.1320554369488</v>
      </c>
      <c r="AD45">
        <f t="shared" ref="AD45" si="79">STDEV(AB44:AB46)</f>
        <v>26.829427726391433</v>
      </c>
      <c r="AG45" s="14"/>
      <c r="AK45" s="14"/>
      <c r="AN45" s="15"/>
    </row>
    <row r="46" spans="1:42" ht="16" x14ac:dyDescent="0.2">
      <c r="A46">
        <v>313</v>
      </c>
      <c r="B46" t="s">
        <v>80</v>
      </c>
      <c r="C46" t="s">
        <v>192</v>
      </c>
      <c r="D46" t="s">
        <v>6</v>
      </c>
      <c r="E46" s="3">
        <v>28.396781921386719</v>
      </c>
      <c r="P46">
        <v>328</v>
      </c>
      <c r="Q46" t="s">
        <v>324</v>
      </c>
      <c r="R46" t="s">
        <v>315</v>
      </c>
      <c r="S46" t="s">
        <v>9</v>
      </c>
      <c r="T46" s="3">
        <v>28.477184295654297</v>
      </c>
      <c r="V46" s="14" t="s">
        <v>237</v>
      </c>
      <c r="W46" s="3">
        <f t="shared" si="2"/>
        <v>18.937089920043945</v>
      </c>
      <c r="X46" s="2">
        <f t="shared" si="17"/>
        <v>4.968752118411274</v>
      </c>
      <c r="Y46" s="2">
        <f t="shared" si="71"/>
        <v>93057.658010574945</v>
      </c>
      <c r="AB46">
        <f>Y46/Y192</f>
        <v>253.16585187605475</v>
      </c>
      <c r="AC46">
        <f t="shared" ref="AC46" si="80">AVERAGE(AB44:AB46)</f>
        <v>241.1320554369488</v>
      </c>
      <c r="AD46">
        <f t="shared" ref="AD46" si="81">STDEV(AB44:AB46)</f>
        <v>26.829427726391433</v>
      </c>
      <c r="AG46" s="14"/>
      <c r="AM46" s="14"/>
      <c r="AN46" s="14"/>
    </row>
    <row r="47" spans="1:42" ht="16" x14ac:dyDescent="0.2">
      <c r="A47">
        <v>337</v>
      </c>
      <c r="B47" t="s">
        <v>83</v>
      </c>
      <c r="C47" t="s">
        <v>203</v>
      </c>
      <c r="D47" t="s">
        <v>6</v>
      </c>
      <c r="E47" s="3">
        <v>31.646772384643555</v>
      </c>
      <c r="P47">
        <v>352</v>
      </c>
      <c r="Q47" t="s">
        <v>207</v>
      </c>
      <c r="R47" t="s">
        <v>327</v>
      </c>
      <c r="S47" t="s">
        <v>9</v>
      </c>
      <c r="T47" s="3">
        <v>28.295988082885742</v>
      </c>
      <c r="V47" s="14" t="s">
        <v>239</v>
      </c>
      <c r="W47" s="3">
        <f t="shared" si="2"/>
        <v>18.279693603515625</v>
      </c>
      <c r="X47" s="2">
        <f t="shared" ref="X47:X109" si="82">((W47-$I$52)/$I$51)</f>
        <v>5.1689885767976529</v>
      </c>
      <c r="Y47" s="2">
        <f t="shared" si="71"/>
        <v>147566.77184317276</v>
      </c>
      <c r="AB47">
        <f t="shared" si="4"/>
        <v>354.77955872480186</v>
      </c>
      <c r="AC47">
        <f t="shared" ref="AC47" si="83">AVERAGE(AB47:AB49)</f>
        <v>314.92287826884785</v>
      </c>
      <c r="AD47">
        <f t="shared" ref="AD47" si="84">STDEV(AB47:AB49)</f>
        <v>37.861808559341441</v>
      </c>
      <c r="AG47" s="14"/>
      <c r="AL47" s="14"/>
      <c r="AM47" s="14"/>
      <c r="AN47" s="14"/>
    </row>
    <row r="48" spans="1:42" ht="16" x14ac:dyDescent="0.2">
      <c r="A48">
        <v>338</v>
      </c>
      <c r="B48" t="s">
        <v>84</v>
      </c>
      <c r="C48" t="s">
        <v>203</v>
      </c>
      <c r="D48" t="s">
        <v>6</v>
      </c>
      <c r="E48" s="3">
        <v>31.839698791503906</v>
      </c>
      <c r="P48">
        <v>375</v>
      </c>
      <c r="Q48" t="s">
        <v>214</v>
      </c>
      <c r="R48" t="s">
        <v>327</v>
      </c>
      <c r="S48" t="s">
        <v>9</v>
      </c>
      <c r="T48" s="3">
        <v>28.176351547241211</v>
      </c>
      <c r="V48" s="14" t="s">
        <v>239</v>
      </c>
      <c r="W48" s="3">
        <f t="shared" si="2"/>
        <v>18.50370979309082</v>
      </c>
      <c r="X48" s="2">
        <f t="shared" si="82"/>
        <v>5.1007554466538272</v>
      </c>
      <c r="Y48" s="2">
        <f t="shared" si="71"/>
        <v>126111.71933535235</v>
      </c>
      <c r="AB48">
        <f t="shared" si="4"/>
        <v>279.4349649535975</v>
      </c>
      <c r="AC48">
        <f t="shared" ref="AC48" si="85">AVERAGE(AB47:AB49)</f>
        <v>314.92287826884785</v>
      </c>
      <c r="AD48">
        <f t="shared" ref="AD48" si="86">STDEV(AB47:AB49)</f>
        <v>37.861808559341441</v>
      </c>
      <c r="AG48" s="14"/>
      <c r="AL48" s="14"/>
      <c r="AM48" s="14"/>
      <c r="AN48" s="14"/>
    </row>
    <row r="49" spans="1:40" ht="16" x14ac:dyDescent="0.2">
      <c r="A49">
        <v>361</v>
      </c>
      <c r="B49" t="s">
        <v>89</v>
      </c>
      <c r="C49" t="s">
        <v>203</v>
      </c>
      <c r="D49" t="s">
        <v>6</v>
      </c>
      <c r="E49" s="3">
        <v>31.706794738769531</v>
      </c>
      <c r="H49" s="10" t="s">
        <v>100</v>
      </c>
      <c r="I49" s="17">
        <f>((10^(-1/-3.2831)-1))</f>
        <v>1.0164626116370052</v>
      </c>
      <c r="P49">
        <v>376</v>
      </c>
      <c r="Q49" t="s">
        <v>335</v>
      </c>
      <c r="R49" t="s">
        <v>327</v>
      </c>
      <c r="S49" t="s">
        <v>9</v>
      </c>
      <c r="T49" s="3">
        <v>28.242238998413086</v>
      </c>
      <c r="V49" s="14" t="s">
        <v>239</v>
      </c>
      <c r="W49" s="3">
        <f t="shared" si="2"/>
        <v>18.417245864868164</v>
      </c>
      <c r="X49" s="2">
        <f t="shared" si="82"/>
        <v>5.1270915095890572</v>
      </c>
      <c r="Y49" s="2">
        <f t="shared" si="71"/>
        <v>133995.89985877866</v>
      </c>
      <c r="AB49">
        <f t="shared" si="4"/>
        <v>310.5541111281442</v>
      </c>
      <c r="AC49">
        <f t="shared" ref="AC49" si="87">AVERAGE(AB47:AB49)</f>
        <v>314.92287826884785</v>
      </c>
      <c r="AD49">
        <f t="shared" ref="AD49" si="88">STDEV(AB47:AB49)</f>
        <v>37.861808559341441</v>
      </c>
      <c r="AG49" s="14"/>
      <c r="AL49" s="14"/>
      <c r="AM49" s="14"/>
      <c r="AN49" s="14"/>
    </row>
    <row r="50" spans="1:40" ht="16" x14ac:dyDescent="0.2">
      <c r="P50">
        <v>17</v>
      </c>
      <c r="Q50" t="s">
        <v>135</v>
      </c>
      <c r="R50" t="s">
        <v>245</v>
      </c>
      <c r="S50" t="s">
        <v>9</v>
      </c>
      <c r="T50" s="3">
        <v>28.736055374145508</v>
      </c>
      <c r="V50" s="14" t="s">
        <v>241</v>
      </c>
      <c r="W50" s="3">
        <f t="shared" si="2"/>
        <v>18.78532600402832</v>
      </c>
      <c r="X50" s="2">
        <f t="shared" si="82"/>
        <v>5.014977915985404</v>
      </c>
      <c r="Y50" s="2">
        <f t="shared" si="71"/>
        <v>103508.95307043134</v>
      </c>
      <c r="AB50">
        <f t="shared" si="4"/>
        <v>335.99022894525871</v>
      </c>
      <c r="AC50">
        <f t="shared" ref="AC50" si="89">AVERAGE(AB50:AB52)</f>
        <v>292.7088752913923</v>
      </c>
      <c r="AD50">
        <f t="shared" ref="AD50" si="90">STDEV(AB50:AB52)</f>
        <v>59.277750019394112</v>
      </c>
      <c r="AG50" s="1"/>
      <c r="AL50" s="14"/>
      <c r="AM50" s="14"/>
      <c r="AN50" s="14"/>
    </row>
    <row r="51" spans="1:40" ht="16" x14ac:dyDescent="0.2">
      <c r="H51" t="s">
        <v>105</v>
      </c>
      <c r="I51">
        <v>-3.2831000000000001</v>
      </c>
      <c r="P51">
        <v>18</v>
      </c>
      <c r="Q51" t="s">
        <v>136</v>
      </c>
      <c r="R51" t="s">
        <v>245</v>
      </c>
      <c r="S51" t="s">
        <v>9</v>
      </c>
      <c r="T51" s="3">
        <v>28.039361953735352</v>
      </c>
      <c r="V51" s="14" t="s">
        <v>241</v>
      </c>
      <c r="W51" s="3">
        <f t="shared" si="2"/>
        <v>18.678474426269531</v>
      </c>
      <c r="X51" s="2">
        <f t="shared" si="82"/>
        <v>5.0475238566386853</v>
      </c>
      <c r="Y51" s="2">
        <f t="shared" si="71"/>
        <v>111563.94339067738</v>
      </c>
      <c r="AB51">
        <f t="shared" si="4"/>
        <v>225.14549202441447</v>
      </c>
      <c r="AC51">
        <f t="shared" ref="AC51" si="91">AVERAGE(AB50:AB52)</f>
        <v>292.7088752913923</v>
      </c>
      <c r="AD51">
        <f t="shared" ref="AD51" si="92">STDEV(AB50:AB52)</f>
        <v>59.277750019394112</v>
      </c>
      <c r="AG51" s="1"/>
      <c r="AL51" s="14"/>
      <c r="AM51" s="14"/>
      <c r="AN51" s="14"/>
    </row>
    <row r="52" spans="1:40" ht="16" x14ac:dyDescent="0.2">
      <c r="H52" t="s">
        <v>106</v>
      </c>
      <c r="I52">
        <v>35.25</v>
      </c>
      <c r="P52">
        <v>41</v>
      </c>
      <c r="Q52" t="s">
        <v>140</v>
      </c>
      <c r="R52" t="s">
        <v>245</v>
      </c>
      <c r="S52" t="s">
        <v>9</v>
      </c>
      <c r="T52" s="3">
        <v>28.430915832519531</v>
      </c>
      <c r="V52" s="14" t="s">
        <v>241</v>
      </c>
      <c r="W52" s="3">
        <f t="shared" si="2"/>
        <v>18.571517944335938</v>
      </c>
      <c r="X52" s="2">
        <f t="shared" si="82"/>
        <v>5.0801017500728163</v>
      </c>
      <c r="Y52" s="2">
        <f t="shared" si="71"/>
        <v>120254.61439880817</v>
      </c>
      <c r="AB52">
        <f t="shared" si="4"/>
        <v>316.99090490450374</v>
      </c>
      <c r="AC52">
        <f t="shared" ref="AC52" si="93">AVERAGE(AB50:AB52)</f>
        <v>292.7088752913923</v>
      </c>
      <c r="AD52">
        <f t="shared" ref="AD52" si="94">STDEV(AB50:AB52)</f>
        <v>59.277750019394112</v>
      </c>
      <c r="AG52" s="1"/>
      <c r="AL52" s="14"/>
      <c r="AM52" s="14"/>
      <c r="AN52" s="14"/>
    </row>
    <row r="53" spans="1:40" ht="16" x14ac:dyDescent="0.2">
      <c r="P53">
        <v>65</v>
      </c>
      <c r="Q53" t="s">
        <v>143</v>
      </c>
      <c r="R53" t="s">
        <v>258</v>
      </c>
      <c r="S53" t="s">
        <v>9</v>
      </c>
      <c r="T53" s="3">
        <v>29.336370468139648</v>
      </c>
      <c r="V53" s="14" t="s">
        <v>242</v>
      </c>
      <c r="W53" s="3">
        <f t="shared" si="2"/>
        <v>19.30189323425293</v>
      </c>
      <c r="X53" s="2">
        <f t="shared" si="82"/>
        <v>4.8576366134894062</v>
      </c>
      <c r="Y53" s="2">
        <f t="shared" si="71"/>
        <v>72050.43604612675</v>
      </c>
      <c r="AB53">
        <f t="shared" si="4"/>
        <v>352.2416240332148</v>
      </c>
      <c r="AC53">
        <f t="shared" ref="AC53" si="95">AVERAGE(AB53:AB55)</f>
        <v>383.98741737937394</v>
      </c>
      <c r="AD53">
        <f t="shared" ref="AD53" si="96">STDEV(AB53:AB55)</f>
        <v>80.558986384082175</v>
      </c>
      <c r="AG53" s="1"/>
      <c r="AL53" s="14"/>
      <c r="AM53" s="14"/>
      <c r="AN53" s="14"/>
    </row>
    <row r="54" spans="1:40" ht="16" x14ac:dyDescent="0.2">
      <c r="P54">
        <v>66</v>
      </c>
      <c r="Q54" t="s">
        <v>144</v>
      </c>
      <c r="R54" t="s">
        <v>258</v>
      </c>
      <c r="S54" t="s">
        <v>9</v>
      </c>
      <c r="T54" s="3">
        <v>29.50343132019043</v>
      </c>
      <c r="V54" s="14" t="s">
        <v>242</v>
      </c>
      <c r="W54" s="3">
        <f t="shared" si="2"/>
        <v>19.58294677734375</v>
      </c>
      <c r="X54" s="2">
        <f t="shared" si="82"/>
        <v>4.7720304659182631</v>
      </c>
      <c r="Y54" s="2">
        <f t="shared" si="71"/>
        <v>59160.313389813193</v>
      </c>
      <c r="AB54">
        <f t="shared" ref="AB54:AB65" si="97">Y54/Y200</f>
        <v>324.13776958353043</v>
      </c>
      <c r="AC54">
        <f t="shared" ref="AC54" si="98">AVERAGE(AB53:AB55)</f>
        <v>383.98741737937394</v>
      </c>
      <c r="AD54">
        <f t="shared" ref="AD54" si="99">STDEV(AB53:AB55)</f>
        <v>80.558986384082175</v>
      </c>
      <c r="AG54" s="1"/>
      <c r="AL54" s="14"/>
      <c r="AM54" s="14"/>
      <c r="AN54" s="14"/>
    </row>
    <row r="55" spans="1:40" ht="16" x14ac:dyDescent="0.2">
      <c r="P55">
        <v>89</v>
      </c>
      <c r="Q55" t="s">
        <v>146</v>
      </c>
      <c r="R55" t="s">
        <v>258</v>
      </c>
      <c r="S55" t="s">
        <v>9</v>
      </c>
      <c r="T55" s="3">
        <v>29.896278381347656</v>
      </c>
      <c r="V55" s="14" t="s">
        <v>242</v>
      </c>
      <c r="W55" s="3">
        <f t="shared" si="2"/>
        <v>19.418437957763672</v>
      </c>
      <c r="X55" s="2">
        <f t="shared" si="82"/>
        <v>4.8221382358856957</v>
      </c>
      <c r="Y55" s="2">
        <f t="shared" si="71"/>
        <v>66395.437337509269</v>
      </c>
      <c r="AB55">
        <f t="shared" si="97"/>
        <v>475.58285852137652</v>
      </c>
      <c r="AC55">
        <f t="shared" ref="AC55" si="100">AVERAGE(AB53:AB55)</f>
        <v>383.98741737937394</v>
      </c>
      <c r="AD55">
        <f t="shared" ref="AD55" si="101">STDEV(AB53:AB55)</f>
        <v>80.558986384082175</v>
      </c>
      <c r="AG55" s="1"/>
    </row>
    <row r="56" spans="1:40" ht="16" x14ac:dyDescent="0.2">
      <c r="P56">
        <v>113</v>
      </c>
      <c r="Q56" t="s">
        <v>152</v>
      </c>
      <c r="R56" t="s">
        <v>270</v>
      </c>
      <c r="S56" t="s">
        <v>9</v>
      </c>
      <c r="T56" s="3">
        <v>29.154655456542969</v>
      </c>
      <c r="V56" s="14" t="s">
        <v>83</v>
      </c>
      <c r="W56" s="3">
        <f t="shared" si="2"/>
        <v>18.434778213500977</v>
      </c>
      <c r="X56" s="2">
        <f t="shared" si="82"/>
        <v>5.1217513284697462</v>
      </c>
      <c r="Y56" s="2">
        <f t="shared" si="71"/>
        <v>132358.34510285433</v>
      </c>
      <c r="AB56">
        <f t="shared" si="97"/>
        <v>571.63484005410226</v>
      </c>
      <c r="AC56">
        <f t="shared" ref="AC56" si="102">AVERAGE(AB56:AB58)</f>
        <v>451.42918469628535</v>
      </c>
      <c r="AD56">
        <f t="shared" ref="AD56" si="103">STDEV(AB56:AB58)</f>
        <v>158.89229703604906</v>
      </c>
      <c r="AG56" s="1"/>
    </row>
    <row r="57" spans="1:40" ht="16" x14ac:dyDescent="0.2">
      <c r="P57">
        <v>114</v>
      </c>
      <c r="Q57" t="s">
        <v>153</v>
      </c>
      <c r="R57" t="s">
        <v>270</v>
      </c>
      <c r="S57" t="s">
        <v>9</v>
      </c>
      <c r="T57" s="3">
        <v>28.486700057983398</v>
      </c>
      <c r="V57" s="14" t="s">
        <v>83</v>
      </c>
      <c r="W57" s="3">
        <f t="shared" si="2"/>
        <v>18.847780227661133</v>
      </c>
      <c r="X57" s="2">
        <f t="shared" si="82"/>
        <v>4.9959549731469854</v>
      </c>
      <c r="Y57" s="2">
        <f t="shared" si="71"/>
        <v>99072.922258444465</v>
      </c>
      <c r="AB57">
        <f t="shared" si="97"/>
        <v>271.28589562043646</v>
      </c>
      <c r="AC57">
        <f t="shared" ref="AC57" si="104">AVERAGE(AB56:AB58)</f>
        <v>451.42918469628535</v>
      </c>
      <c r="AD57">
        <f t="shared" ref="AD57" si="105">STDEV(AB56:AB58)</f>
        <v>158.89229703604906</v>
      </c>
      <c r="AG57" s="1"/>
    </row>
    <row r="58" spans="1:40" ht="16" x14ac:dyDescent="0.2">
      <c r="P58">
        <v>137</v>
      </c>
      <c r="Q58" t="s">
        <v>157</v>
      </c>
      <c r="R58" t="s">
        <v>270</v>
      </c>
      <c r="S58" t="s">
        <v>9</v>
      </c>
      <c r="T58" s="3">
        <v>28.997310638427734</v>
      </c>
      <c r="V58" s="14" t="s">
        <v>83</v>
      </c>
      <c r="W58" s="3">
        <f t="shared" si="2"/>
        <v>18.440587997436523</v>
      </c>
      <c r="X58" s="2">
        <f t="shared" si="82"/>
        <v>5.1199817253703745</v>
      </c>
      <c r="Y58" s="2">
        <f t="shared" si="71"/>
        <v>131820.12689434949</v>
      </c>
      <c r="AB58">
        <f t="shared" si="97"/>
        <v>511.36681841431732</v>
      </c>
      <c r="AC58">
        <f t="shared" ref="AC58" si="106">AVERAGE(AB56:AB58)</f>
        <v>451.42918469628535</v>
      </c>
      <c r="AD58">
        <f t="shared" ref="AD58" si="107">STDEV(AB56:AB58)</f>
        <v>158.89229703604906</v>
      </c>
      <c r="AG58" s="1"/>
    </row>
    <row r="59" spans="1:40" ht="16" x14ac:dyDescent="0.2">
      <c r="E59" s="3"/>
      <c r="P59">
        <v>161</v>
      </c>
      <c r="Q59" t="s">
        <v>163</v>
      </c>
      <c r="R59" t="s">
        <v>281</v>
      </c>
      <c r="S59" t="s">
        <v>9</v>
      </c>
      <c r="T59" s="3">
        <v>29.961551666259766</v>
      </c>
      <c r="V59" s="14" t="s">
        <v>84</v>
      </c>
      <c r="W59" s="3">
        <f t="shared" si="2"/>
        <v>19.777500152587891</v>
      </c>
      <c r="X59" s="2">
        <f t="shared" si="82"/>
        <v>4.7127714195157351</v>
      </c>
      <c r="Y59" s="2">
        <f t="shared" si="71"/>
        <v>51614.46374180774</v>
      </c>
      <c r="AB59">
        <f t="shared" si="97"/>
        <v>386.54306870629523</v>
      </c>
      <c r="AC59">
        <f t="shared" ref="AC59" si="108">AVERAGE(AB59:AB61)</f>
        <v>334.517060732875</v>
      </c>
      <c r="AD59">
        <f t="shared" ref="AD59" si="109">STDEV(AB59:AB61)</f>
        <v>48.306524081296807</v>
      </c>
      <c r="AG59" s="1"/>
    </row>
    <row r="60" spans="1:40" ht="16" x14ac:dyDescent="0.2">
      <c r="E60" s="3"/>
      <c r="P60">
        <v>162</v>
      </c>
      <c r="Q60" t="s">
        <v>164</v>
      </c>
      <c r="R60" t="s">
        <v>281</v>
      </c>
      <c r="S60" t="s">
        <v>9</v>
      </c>
      <c r="T60" s="3">
        <v>29.577960968017578</v>
      </c>
      <c r="V60" s="14" t="s">
        <v>84</v>
      </c>
      <c r="W60" s="3">
        <f t="shared" si="2"/>
        <v>19.647600173950195</v>
      </c>
      <c r="X60" s="2">
        <f t="shared" si="82"/>
        <v>4.7523376766013232</v>
      </c>
      <c r="Y60" s="2">
        <f>10^X60</f>
        <v>56537.640056568358</v>
      </c>
      <c r="AB60">
        <f t="shared" si="97"/>
        <v>325.92505383528402</v>
      </c>
      <c r="AC60">
        <f t="shared" ref="AC60" si="110">AVERAGE(AB59:AB61)</f>
        <v>334.517060732875</v>
      </c>
      <c r="AD60">
        <f t="shared" ref="AD60" si="111">STDEV(AB59:AB61)</f>
        <v>48.306524081296807</v>
      </c>
      <c r="AG60" s="1"/>
    </row>
    <row r="61" spans="1:40" ht="16" x14ac:dyDescent="0.2">
      <c r="E61" s="3"/>
      <c r="P61">
        <v>185</v>
      </c>
      <c r="Q61" t="s">
        <v>168</v>
      </c>
      <c r="R61" t="s">
        <v>281</v>
      </c>
      <c r="S61" t="s">
        <v>9</v>
      </c>
      <c r="T61" s="3">
        <v>29.454072952270508</v>
      </c>
      <c r="V61" s="14" t="s">
        <v>84</v>
      </c>
      <c r="W61" s="3">
        <f t="shared" si="2"/>
        <v>19.688299179077148</v>
      </c>
      <c r="X61" s="2">
        <f t="shared" si="82"/>
        <v>4.739941159551293</v>
      </c>
      <c r="Y61" s="2">
        <f t="shared" ref="Y61:Y90" si="112">10^X61</f>
        <v>54946.642427888248</v>
      </c>
      <c r="AB61">
        <f t="shared" si="97"/>
        <v>291.08305965704568</v>
      </c>
      <c r="AC61">
        <f t="shared" ref="AC61" si="113">AVERAGE(AB59:AB61)</f>
        <v>334.517060732875</v>
      </c>
      <c r="AD61">
        <f t="shared" ref="AD61" si="114">STDEV(AB59:AB61)</f>
        <v>48.306524081296807</v>
      </c>
      <c r="AG61" s="1"/>
    </row>
    <row r="62" spans="1:40" ht="16" x14ac:dyDescent="0.2">
      <c r="E62" s="3"/>
      <c r="P62">
        <v>209</v>
      </c>
      <c r="Q62" t="s">
        <v>174</v>
      </c>
      <c r="R62" t="s">
        <v>292</v>
      </c>
      <c r="S62" t="s">
        <v>9</v>
      </c>
      <c r="T62" s="3">
        <v>29.099275588989258</v>
      </c>
      <c r="V62" s="14" t="s">
        <v>85</v>
      </c>
      <c r="W62" s="3">
        <f t="shared" si="2"/>
        <v>19.28849983215332</v>
      </c>
      <c r="X62" s="2">
        <f t="shared" si="82"/>
        <v>4.86171611216432</v>
      </c>
      <c r="Y62" s="2">
        <f t="shared" si="112"/>
        <v>72730.422787260599</v>
      </c>
      <c r="AB62">
        <f t="shared" si="97"/>
        <v>302.46566559754604</v>
      </c>
      <c r="AC62">
        <f t="shared" ref="AC62" si="115">AVERAGE(AB62:AB64)</f>
        <v>255.42044493797775</v>
      </c>
      <c r="AD62">
        <f t="shared" ref="AD62" si="116">STDEV(AB62:AB64)</f>
        <v>42.460596315342286</v>
      </c>
      <c r="AG62" s="1"/>
    </row>
    <row r="63" spans="1:40" ht="16" x14ac:dyDescent="0.2">
      <c r="E63" s="3"/>
      <c r="P63">
        <v>210</v>
      </c>
      <c r="Q63" t="s">
        <v>175</v>
      </c>
      <c r="R63" t="s">
        <v>292</v>
      </c>
      <c r="S63" t="s">
        <v>9</v>
      </c>
      <c r="T63" s="3">
        <v>28.627693176269531</v>
      </c>
      <c r="V63" s="14" t="s">
        <v>85</v>
      </c>
      <c r="W63" s="3">
        <f t="shared" si="2"/>
        <v>19.284080505371094</v>
      </c>
      <c r="X63" s="2">
        <f t="shared" si="82"/>
        <v>4.8630621956775322</v>
      </c>
      <c r="Y63" s="2">
        <f t="shared" si="112"/>
        <v>72956.198395801432</v>
      </c>
      <c r="AB63">
        <f t="shared" si="97"/>
        <v>219.94113567939789</v>
      </c>
      <c r="AC63">
        <f t="shared" ref="AC63" si="117">AVERAGE(AB62:AB64)</f>
        <v>255.42044493797775</v>
      </c>
      <c r="AD63">
        <f t="shared" ref="AD63" si="118">STDEV(AB62:AB64)</f>
        <v>42.460596315342286</v>
      </c>
      <c r="AG63" s="1"/>
    </row>
    <row r="64" spans="1:40" ht="16" x14ac:dyDescent="0.2">
      <c r="E64" s="3"/>
      <c r="P64">
        <v>233</v>
      </c>
      <c r="Q64" t="s">
        <v>179</v>
      </c>
      <c r="R64" t="s">
        <v>292</v>
      </c>
      <c r="S64" t="s">
        <v>9</v>
      </c>
      <c r="T64" s="3">
        <v>28.774763107299805</v>
      </c>
      <c r="V64" s="14" t="s">
        <v>85</v>
      </c>
      <c r="W64" s="3">
        <f t="shared" si="2"/>
        <v>19.279970169067383</v>
      </c>
      <c r="X64" s="2">
        <f t="shared" si="82"/>
        <v>4.864314163727153</v>
      </c>
      <c r="Y64" s="2">
        <f t="shared" si="112"/>
        <v>73166.817259090676</v>
      </c>
      <c r="AB64">
        <f t="shared" si="97"/>
        <v>243.85453353698929</v>
      </c>
      <c r="AC64">
        <f t="shared" ref="AC64" si="119">AVERAGE(AB62:AB64)</f>
        <v>255.42044493797775</v>
      </c>
      <c r="AD64">
        <f t="shared" ref="AD64" si="120">STDEV(AB62:AB64)</f>
        <v>42.460596315342286</v>
      </c>
      <c r="AG64" s="1"/>
    </row>
    <row r="65" spans="5:33" ht="16" x14ac:dyDescent="0.2">
      <c r="E65" s="3"/>
      <c r="P65">
        <v>257</v>
      </c>
      <c r="Q65" t="s">
        <v>185</v>
      </c>
      <c r="R65" t="s">
        <v>304</v>
      </c>
      <c r="S65" t="s">
        <v>9</v>
      </c>
      <c r="T65" s="3">
        <v>29.093479156494141</v>
      </c>
      <c r="V65" s="14" t="s">
        <v>86</v>
      </c>
      <c r="W65" s="3">
        <f t="shared" si="2"/>
        <v>19.286296844482422</v>
      </c>
      <c r="X65" s="2">
        <f t="shared" si="82"/>
        <v>4.8623871205621452</v>
      </c>
      <c r="Y65" s="2">
        <f t="shared" si="112"/>
        <v>72842.882068572886</v>
      </c>
      <c r="AB65">
        <f t="shared" si="97"/>
        <v>301.73784367755684</v>
      </c>
      <c r="AC65">
        <f t="shared" ref="AC65" si="121">AVERAGE(AB65:AB67)</f>
        <v>336.39115917197006</v>
      </c>
      <c r="AD65">
        <f t="shared" ref="AD65" si="122">STDEV(AB65:AB67)</f>
        <v>33.82077184639833</v>
      </c>
      <c r="AG65" s="1"/>
    </row>
    <row r="66" spans="5:33" ht="16" x14ac:dyDescent="0.2">
      <c r="E66" s="3"/>
      <c r="P66">
        <v>258</v>
      </c>
      <c r="Q66" t="s">
        <v>186</v>
      </c>
      <c r="R66" t="s">
        <v>304</v>
      </c>
      <c r="S66" t="s">
        <v>9</v>
      </c>
      <c r="T66" s="3">
        <v>29.280780792236328</v>
      </c>
      <c r="V66" s="14" t="s">
        <v>86</v>
      </c>
      <c r="W66" s="3">
        <f t="shared" si="2"/>
        <v>19.306150436401367</v>
      </c>
      <c r="X66" s="2">
        <f t="shared" si="82"/>
        <v>4.8563399115465966</v>
      </c>
      <c r="Y66" s="2">
        <f t="shared" si="112"/>
        <v>71835.631101578707</v>
      </c>
      <c r="AB66">
        <f t="shared" ref="AB66:AB97" si="123">Y66/Y212</f>
        <v>338.12277276343201</v>
      </c>
      <c r="AC66">
        <f t="shared" ref="AC66" si="124">AVERAGE(AB65:AB67)</f>
        <v>336.39115917197006</v>
      </c>
      <c r="AD66">
        <f t="shared" ref="AD66" si="125">STDEV(AB65:AB67)</f>
        <v>33.82077184639833</v>
      </c>
      <c r="AG66" s="1"/>
    </row>
    <row r="67" spans="5:33" ht="16" x14ac:dyDescent="0.2">
      <c r="E67" s="3"/>
      <c r="P67">
        <v>281</v>
      </c>
      <c r="Q67" t="s">
        <v>190</v>
      </c>
      <c r="R67" t="s">
        <v>304</v>
      </c>
      <c r="S67" t="s">
        <v>9</v>
      </c>
      <c r="T67" s="3">
        <v>29.231494903564453</v>
      </c>
      <c r="V67" s="14" t="s">
        <v>86</v>
      </c>
      <c r="W67" s="3">
        <f t="shared" ref="W67:W130" si="126">T211</f>
        <v>19.132402420043945</v>
      </c>
      <c r="X67" s="2">
        <f t="shared" si="82"/>
        <v>4.9092618500673311</v>
      </c>
      <c r="Y67" s="2">
        <f t="shared" si="112"/>
        <v>81145.015970913868</v>
      </c>
      <c r="AB67">
        <f t="shared" si="123"/>
        <v>369.31286107492133</v>
      </c>
      <c r="AC67">
        <f t="shared" ref="AC67" si="127">AVERAGE(AB65:AB67)</f>
        <v>336.39115917197006</v>
      </c>
      <c r="AD67">
        <f t="shared" ref="AD67" si="128">STDEV(AB65:AB67)</f>
        <v>33.82077184639833</v>
      </c>
      <c r="AG67" s="1"/>
    </row>
    <row r="68" spans="5:33" ht="16" x14ac:dyDescent="0.2">
      <c r="P68">
        <v>305</v>
      </c>
      <c r="Q68" t="s">
        <v>196</v>
      </c>
      <c r="R68" t="s">
        <v>316</v>
      </c>
      <c r="S68" t="s">
        <v>9</v>
      </c>
      <c r="T68" s="3">
        <v>29.076667785644531</v>
      </c>
      <c r="V68" s="14" t="s">
        <v>87</v>
      </c>
      <c r="W68" s="3">
        <f t="shared" si="126"/>
        <v>19.479061126708984</v>
      </c>
      <c r="X68" s="2">
        <f t="shared" si="82"/>
        <v>4.8036730143130013</v>
      </c>
      <c r="Y68" s="2">
        <f t="shared" si="112"/>
        <v>63631.62501311041</v>
      </c>
      <c r="AB68">
        <f t="shared" si="123"/>
        <v>260.57633530743658</v>
      </c>
      <c r="AC68">
        <f>AVERAGE(AB68:AB70)</f>
        <v>267.70592489647402</v>
      </c>
      <c r="AD68">
        <f>STDEV(AB68:AB70)</f>
        <v>55.343456999463648</v>
      </c>
      <c r="AG68" s="1"/>
    </row>
    <row r="69" spans="5:33" ht="16" x14ac:dyDescent="0.2">
      <c r="P69">
        <v>306</v>
      </c>
      <c r="Q69" t="s">
        <v>197</v>
      </c>
      <c r="R69" t="s">
        <v>316</v>
      </c>
      <c r="S69" t="s">
        <v>9</v>
      </c>
      <c r="T69" s="3">
        <v>28.846551895141602</v>
      </c>
      <c r="V69" s="14" t="s">
        <v>87</v>
      </c>
      <c r="W69" s="3">
        <f t="shared" si="126"/>
        <v>19.520942687988281</v>
      </c>
      <c r="X69" s="2">
        <f t="shared" si="82"/>
        <v>4.7909163022788581</v>
      </c>
      <c r="Y69" s="2">
        <f t="shared" si="112"/>
        <v>61789.730679877124</v>
      </c>
      <c r="AB69">
        <f t="shared" si="123"/>
        <v>216.27276566658938</v>
      </c>
      <c r="AC69">
        <f>AVERAGE(AB68:AB70)</f>
        <v>267.70592489647402</v>
      </c>
      <c r="AD69">
        <f>STDEV(AB68:AB70)</f>
        <v>55.343456999463648</v>
      </c>
      <c r="AG69" s="1"/>
    </row>
    <row r="70" spans="5:33" ht="16" x14ac:dyDescent="0.2">
      <c r="P70">
        <v>329</v>
      </c>
      <c r="Q70" t="s">
        <v>201</v>
      </c>
      <c r="R70" t="s">
        <v>316</v>
      </c>
      <c r="S70" t="s">
        <v>9</v>
      </c>
      <c r="T70" s="3">
        <v>29.404884338378906</v>
      </c>
      <c r="V70" s="14" t="s">
        <v>87</v>
      </c>
      <c r="W70" s="3">
        <f t="shared" si="126"/>
        <v>19.477748870849609</v>
      </c>
      <c r="X70" s="2">
        <f t="shared" si="82"/>
        <v>4.8040727145534374</v>
      </c>
      <c r="Y70" s="2">
        <f t="shared" si="112"/>
        <v>63690.21494295256</v>
      </c>
      <c r="AB70">
        <f t="shared" si="123"/>
        <v>326.26867371539612</v>
      </c>
      <c r="AC70">
        <f>AVERAGE(AB68:AB70)</f>
        <v>267.70592489647402</v>
      </c>
      <c r="AD70">
        <f>STDEV(AB68:AB70)</f>
        <v>55.343456999463648</v>
      </c>
      <c r="AG70" s="1"/>
    </row>
    <row r="71" spans="5:33" ht="16" x14ac:dyDescent="0.2">
      <c r="P71">
        <v>353</v>
      </c>
      <c r="Q71" t="s">
        <v>208</v>
      </c>
      <c r="R71" t="s">
        <v>328</v>
      </c>
      <c r="S71" t="s">
        <v>9</v>
      </c>
      <c r="T71" s="3">
        <v>28.435178756713867</v>
      </c>
      <c r="V71" s="14" t="s">
        <v>88</v>
      </c>
      <c r="W71" s="3">
        <f t="shared" si="126"/>
        <v>18.975265502929688</v>
      </c>
      <c r="X71" s="2">
        <f t="shared" si="82"/>
        <v>4.9571242109805711</v>
      </c>
      <c r="Y71" s="2">
        <f t="shared" si="112"/>
        <v>90599.168322332596</v>
      </c>
      <c r="AB71">
        <f t="shared" si="123"/>
        <v>239.51473635500761</v>
      </c>
      <c r="AC71">
        <f>AVERAGE(AB71:AB73)</f>
        <v>273.29308138891543</v>
      </c>
      <c r="AD71">
        <f t="shared" ref="AD71" si="129">STDEV(AB71:AB73)</f>
        <v>40.493667721848929</v>
      </c>
      <c r="AG71" s="1"/>
    </row>
    <row r="72" spans="5:33" ht="16" x14ac:dyDescent="0.2">
      <c r="P72">
        <v>354</v>
      </c>
      <c r="Q72" t="s">
        <v>209</v>
      </c>
      <c r="R72" t="s">
        <v>328</v>
      </c>
      <c r="S72" t="s">
        <v>9</v>
      </c>
      <c r="T72" s="3">
        <v>28.813037872314453</v>
      </c>
      <c r="V72" s="14" t="s">
        <v>88</v>
      </c>
      <c r="W72" s="3">
        <f t="shared" si="126"/>
        <v>18.93785285949707</v>
      </c>
      <c r="X72" s="2">
        <f t="shared" si="82"/>
        <v>4.9685197345505552</v>
      </c>
      <c r="Y72" s="2">
        <f t="shared" si="112"/>
        <v>93007.877702160113</v>
      </c>
      <c r="AB72">
        <f t="shared" si="123"/>
        <v>318.18233748869466</v>
      </c>
      <c r="AC72">
        <f t="shared" ref="AC72" si="130">AVERAGE(AB71:AB73)</f>
        <v>273.29308138891543</v>
      </c>
      <c r="AD72">
        <f t="shared" ref="AD72" si="131">STDEV(AB71:AB73)</f>
        <v>40.493667721848929</v>
      </c>
      <c r="AG72" s="1"/>
    </row>
    <row r="73" spans="5:33" ht="16" x14ac:dyDescent="0.2">
      <c r="P73">
        <v>377</v>
      </c>
      <c r="Q73" t="s">
        <v>215</v>
      </c>
      <c r="R73" t="s">
        <v>328</v>
      </c>
      <c r="S73" t="s">
        <v>9</v>
      </c>
      <c r="T73" s="3">
        <v>28.584560394287109</v>
      </c>
      <c r="V73" s="14" t="s">
        <v>88</v>
      </c>
      <c r="W73" s="3">
        <f t="shared" si="126"/>
        <v>18.991636276245117</v>
      </c>
      <c r="X73" s="2">
        <f t="shared" si="82"/>
        <v>4.9521378342892026</v>
      </c>
      <c r="Y73" s="2">
        <f t="shared" si="112"/>
        <v>89564.897720136345</v>
      </c>
      <c r="AB73">
        <f t="shared" si="123"/>
        <v>262.18217032304403</v>
      </c>
      <c r="AC73">
        <f t="shared" ref="AC73" si="132">AVERAGE(AB71:AB73)</f>
        <v>273.29308138891543</v>
      </c>
      <c r="AD73">
        <f t="shared" ref="AD73" si="133">STDEV(AB71:AB73)</f>
        <v>40.493667721848929</v>
      </c>
      <c r="AG73" s="1"/>
    </row>
    <row r="74" spans="5:33" ht="16" x14ac:dyDescent="0.2">
      <c r="P74">
        <v>19</v>
      </c>
      <c r="Q74" t="s">
        <v>137</v>
      </c>
      <c r="R74" t="s">
        <v>246</v>
      </c>
      <c r="S74" t="s">
        <v>9</v>
      </c>
      <c r="T74" s="3">
        <v>28.745975494384766</v>
      </c>
      <c r="V74" s="14" t="s">
        <v>129</v>
      </c>
      <c r="W74" s="3">
        <f t="shared" si="126"/>
        <v>19.300563812255859</v>
      </c>
      <c r="X74" s="2">
        <f t="shared" si="82"/>
        <v>4.858041542366708</v>
      </c>
      <c r="Y74" s="2">
        <f t="shared" si="112"/>
        <v>72117.645989845842</v>
      </c>
      <c r="AB74">
        <f t="shared" si="123"/>
        <v>235.68356984991576</v>
      </c>
      <c r="AC74">
        <f>AVERAGE(AB74:AB76)</f>
        <v>290.54485568071249</v>
      </c>
      <c r="AD74">
        <f t="shared" ref="AD74" si="134">STDEV(AB74:AB76)</f>
        <v>48.67842833781377</v>
      </c>
      <c r="AG74" s="1"/>
    </row>
    <row r="75" spans="5:33" ht="16" x14ac:dyDescent="0.2">
      <c r="P75">
        <v>42</v>
      </c>
      <c r="Q75" t="s">
        <v>254</v>
      </c>
      <c r="R75" t="s">
        <v>246</v>
      </c>
      <c r="S75" t="s">
        <v>9</v>
      </c>
      <c r="T75" s="3">
        <v>28.979335784912109</v>
      </c>
      <c r="V75" s="14" t="s">
        <v>129</v>
      </c>
      <c r="W75" s="3">
        <f t="shared" si="126"/>
        <v>19.148857116699219</v>
      </c>
      <c r="X75" s="2">
        <f t="shared" si="82"/>
        <v>4.9042499111512843</v>
      </c>
      <c r="Y75" s="2">
        <f t="shared" si="112"/>
        <v>80213.951512508051</v>
      </c>
      <c r="AB75">
        <f t="shared" si="123"/>
        <v>307.37979790274335</v>
      </c>
      <c r="AC75">
        <f t="shared" ref="AC75" si="135">AVERAGE(AB74:AB76)</f>
        <v>290.54485568071249</v>
      </c>
      <c r="AD75">
        <f t="shared" ref="AD75" si="136">STDEV(AB74:AB76)</f>
        <v>48.67842833781377</v>
      </c>
      <c r="AG75" s="1"/>
    </row>
    <row r="76" spans="5:33" ht="16" x14ac:dyDescent="0.2">
      <c r="P76">
        <v>43</v>
      </c>
      <c r="Q76" t="s">
        <v>141</v>
      </c>
      <c r="R76" t="s">
        <v>246</v>
      </c>
      <c r="S76" t="s">
        <v>9</v>
      </c>
      <c r="T76" s="3">
        <v>28.938241958618164</v>
      </c>
      <c r="V76" s="14" t="s">
        <v>129</v>
      </c>
      <c r="W76" s="3">
        <f t="shared" si="126"/>
        <v>19.013826370239258</v>
      </c>
      <c r="X76" s="2">
        <f t="shared" si="82"/>
        <v>4.9453789497002045</v>
      </c>
      <c r="Y76" s="2">
        <f t="shared" si="112"/>
        <v>88181.797997447444</v>
      </c>
      <c r="AB76">
        <f t="shared" si="123"/>
        <v>328.57119928947822</v>
      </c>
      <c r="AC76">
        <f t="shared" ref="AC76" si="137">AVERAGE(AB74:AB76)</f>
        <v>290.54485568071249</v>
      </c>
      <c r="AD76">
        <f t="shared" ref="AD76" si="138">STDEV(AB74:AB76)</f>
        <v>48.67842833781377</v>
      </c>
      <c r="AG76" s="1"/>
    </row>
    <row r="77" spans="5:33" ht="16" x14ac:dyDescent="0.2">
      <c r="P77">
        <v>67</v>
      </c>
      <c r="Q77" t="s">
        <v>145</v>
      </c>
      <c r="R77" t="s">
        <v>259</v>
      </c>
      <c r="S77" t="s">
        <v>9</v>
      </c>
      <c r="T77" s="3">
        <v>28.896045684814453</v>
      </c>
      <c r="V77" s="14" t="s">
        <v>130</v>
      </c>
      <c r="W77" s="3">
        <f t="shared" si="126"/>
        <v>19.330177307128906</v>
      </c>
      <c r="X77" s="2">
        <f t="shared" si="82"/>
        <v>4.8490215628129185</v>
      </c>
      <c r="Y77" s="2">
        <f t="shared" si="112"/>
        <v>70635.262394958307</v>
      </c>
      <c r="AB77">
        <f t="shared" si="123"/>
        <v>255.72348693654334</v>
      </c>
      <c r="AC77">
        <f t="shared" ref="AC77" si="139">AVERAGE(AB77:AB79)</f>
        <v>315.52523716104787</v>
      </c>
      <c r="AD77">
        <f t="shared" ref="AD77" si="140">STDEV(AB77:AB79)</f>
        <v>53.289134063446795</v>
      </c>
      <c r="AG77" s="1"/>
    </row>
    <row r="78" spans="5:33" ht="16" x14ac:dyDescent="0.2">
      <c r="P78">
        <v>90</v>
      </c>
      <c r="Q78" t="s">
        <v>267</v>
      </c>
      <c r="R78" t="s">
        <v>259</v>
      </c>
      <c r="S78" t="s">
        <v>9</v>
      </c>
      <c r="T78" s="3">
        <v>28.980073928833008</v>
      </c>
      <c r="V78" s="14" t="s">
        <v>130</v>
      </c>
      <c r="W78" s="3">
        <f t="shared" si="126"/>
        <v>19.03596305847168</v>
      </c>
      <c r="X78" s="2">
        <f t="shared" si="82"/>
        <v>4.9386363319814564</v>
      </c>
      <c r="Y78" s="2">
        <f t="shared" si="112"/>
        <v>86823.308676501998</v>
      </c>
      <c r="AB78">
        <f t="shared" si="123"/>
        <v>332.87442665755339</v>
      </c>
      <c r="AC78">
        <f t="shared" ref="AC78" si="141">AVERAGE(AB77:AB79)</f>
        <v>315.52523716104787</v>
      </c>
      <c r="AD78">
        <f t="shared" ref="AD78" si="142">STDEV(AB77:AB79)</f>
        <v>53.289134063446795</v>
      </c>
      <c r="AG78" s="1"/>
    </row>
    <row r="79" spans="5:33" ht="16" x14ac:dyDescent="0.2">
      <c r="P79">
        <v>91</v>
      </c>
      <c r="Q79" t="s">
        <v>147</v>
      </c>
      <c r="R79" t="s">
        <v>259</v>
      </c>
      <c r="S79" t="s">
        <v>9</v>
      </c>
      <c r="T79" s="3">
        <v>28.967933654785156</v>
      </c>
      <c r="V79" s="14" t="s">
        <v>130</v>
      </c>
      <c r="W79" s="3">
        <f t="shared" si="126"/>
        <v>18.920488357543945</v>
      </c>
      <c r="X79" s="2">
        <f t="shared" si="82"/>
        <v>4.9738087912205096</v>
      </c>
      <c r="Y79" s="2">
        <f t="shared" si="112"/>
        <v>94147.499784082756</v>
      </c>
      <c r="AB79">
        <f t="shared" si="123"/>
        <v>357.97779788904671</v>
      </c>
      <c r="AC79">
        <f t="shared" ref="AC79" si="143">AVERAGE(AB77:AB79)</f>
        <v>315.52523716104787</v>
      </c>
      <c r="AD79">
        <f t="shared" ref="AD79" si="144">STDEV(AB77:AB79)</f>
        <v>53.289134063446795</v>
      </c>
      <c r="AG79" s="1"/>
    </row>
    <row r="80" spans="5:33" ht="16" x14ac:dyDescent="0.2">
      <c r="P80">
        <v>115</v>
      </c>
      <c r="Q80" t="s">
        <v>154</v>
      </c>
      <c r="R80" t="s">
        <v>271</v>
      </c>
      <c r="S80" t="s">
        <v>9</v>
      </c>
      <c r="T80" s="3">
        <v>29.287500381469727</v>
      </c>
      <c r="V80" s="14" t="s">
        <v>204</v>
      </c>
      <c r="W80" s="3">
        <f t="shared" si="126"/>
        <v>19.513803482055664</v>
      </c>
      <c r="X80" s="2">
        <f t="shared" si="82"/>
        <v>4.7930908342555316</v>
      </c>
      <c r="Y80" s="2">
        <f t="shared" si="112"/>
        <v>62099.890480636641</v>
      </c>
      <c r="AB80">
        <f t="shared" si="123"/>
        <v>293.64063656805752</v>
      </c>
      <c r="AC80">
        <f t="shared" ref="AC80" si="145">AVERAGE(AB80:AB82)</f>
        <v>270.83938953011341</v>
      </c>
      <c r="AD80">
        <f t="shared" ref="AD80" si="146">STDEV(AB80:AB82)</f>
        <v>21.555593451697202</v>
      </c>
      <c r="AG80" s="1"/>
    </row>
    <row r="81" spans="5:33" ht="16" x14ac:dyDescent="0.2">
      <c r="P81">
        <v>138</v>
      </c>
      <c r="Q81" t="s">
        <v>278</v>
      </c>
      <c r="R81" t="s">
        <v>271</v>
      </c>
      <c r="S81" t="s">
        <v>9</v>
      </c>
      <c r="T81" s="3">
        <v>28.974330902099609</v>
      </c>
      <c r="V81" s="14" t="s">
        <v>204</v>
      </c>
      <c r="W81" s="3">
        <f t="shared" si="126"/>
        <v>19.339025497436523</v>
      </c>
      <c r="X81" s="2">
        <f t="shared" si="82"/>
        <v>4.8463264909882353</v>
      </c>
      <c r="Y81" s="2">
        <f t="shared" si="112"/>
        <v>70198.283204019259</v>
      </c>
      <c r="AB81">
        <f t="shared" si="123"/>
        <v>268.08289460752604</v>
      </c>
      <c r="AC81">
        <f t="shared" ref="AC81" si="147">AVERAGE(AB80:AB82)</f>
        <v>270.83938953011341</v>
      </c>
      <c r="AD81">
        <f t="shared" ref="AD81" si="148">STDEV(AB80:AB82)</f>
        <v>21.555593451697202</v>
      </c>
      <c r="AG81" s="1"/>
    </row>
    <row r="82" spans="5:33" ht="16" x14ac:dyDescent="0.2">
      <c r="P82">
        <v>139</v>
      </c>
      <c r="Q82" t="s">
        <v>158</v>
      </c>
      <c r="R82" t="s">
        <v>271</v>
      </c>
      <c r="S82" t="s">
        <v>9</v>
      </c>
      <c r="T82" s="3">
        <v>28.832084655761719</v>
      </c>
      <c r="V82" s="14" t="s">
        <v>204</v>
      </c>
      <c r="W82" s="3">
        <f t="shared" si="126"/>
        <v>19.295713424682617</v>
      </c>
      <c r="X82" s="2">
        <f t="shared" si="82"/>
        <v>4.8595189227612261</v>
      </c>
      <c r="Y82" s="2">
        <f t="shared" si="112"/>
        <v>72363.393124126116</v>
      </c>
      <c r="AB82">
        <f t="shared" si="123"/>
        <v>250.79463741475669</v>
      </c>
      <c r="AC82">
        <f t="shared" ref="AC82" si="149">AVERAGE(AB80:AB82)</f>
        <v>270.83938953011341</v>
      </c>
      <c r="AD82">
        <f t="shared" ref="AD82" si="150">STDEV(AB80:AB82)</f>
        <v>21.555593451697202</v>
      </c>
      <c r="AG82" s="1"/>
    </row>
    <row r="83" spans="5:33" ht="16" x14ac:dyDescent="0.2">
      <c r="P83">
        <v>163</v>
      </c>
      <c r="Q83" t="s">
        <v>165</v>
      </c>
      <c r="R83" t="s">
        <v>282</v>
      </c>
      <c r="S83" t="s">
        <v>9</v>
      </c>
      <c r="T83" s="3">
        <v>29.904228210449219</v>
      </c>
      <c r="V83" s="14" t="s">
        <v>205</v>
      </c>
      <c r="W83" s="3">
        <f t="shared" si="126"/>
        <v>20.058134078979492</v>
      </c>
      <c r="X83" s="2">
        <f t="shared" si="82"/>
        <v>4.627293083067987</v>
      </c>
      <c r="Y83" s="2">
        <f t="shared" si="112"/>
        <v>42392.895744547321</v>
      </c>
      <c r="AB83">
        <f t="shared" si="123"/>
        <v>305.3067004174452</v>
      </c>
      <c r="AC83">
        <f t="shared" ref="AC83" si="151">AVERAGE(AB83:AB85)</f>
        <v>437.82474833182999</v>
      </c>
      <c r="AD83">
        <f t="shared" ref="AD83" si="152">STDEV(AB83:AB85)</f>
        <v>132.02410368317635</v>
      </c>
      <c r="AG83" s="1"/>
    </row>
    <row r="84" spans="5:33" ht="16" x14ac:dyDescent="0.2">
      <c r="P84">
        <v>186</v>
      </c>
      <c r="Q84" t="s">
        <v>289</v>
      </c>
      <c r="R84" t="s">
        <v>282</v>
      </c>
      <c r="S84" t="s">
        <v>9</v>
      </c>
      <c r="T84" s="3">
        <v>30.131429672241211</v>
      </c>
      <c r="V84" s="14" t="s">
        <v>205</v>
      </c>
      <c r="W84" s="3">
        <f t="shared" si="126"/>
        <v>19.390583038330078</v>
      </c>
      <c r="X84" s="2">
        <f t="shared" si="82"/>
        <v>4.8306225706405295</v>
      </c>
      <c r="Y84" s="2">
        <f t="shared" si="112"/>
        <v>67705.285012958251</v>
      </c>
      <c r="AB84">
        <f t="shared" si="123"/>
        <v>569.34930060272507</v>
      </c>
      <c r="AC84">
        <f t="shared" ref="AC84" si="153">AVERAGE(AB83:AB85)</f>
        <v>437.82474833182999</v>
      </c>
      <c r="AD84">
        <f t="shared" ref="AD84" si="154">STDEV(AB83:AB85)</f>
        <v>132.02410368317635</v>
      </c>
      <c r="AG84" s="1"/>
    </row>
    <row r="85" spans="5:33" ht="16" x14ac:dyDescent="0.2">
      <c r="P85">
        <v>187</v>
      </c>
      <c r="Q85" t="s">
        <v>169</v>
      </c>
      <c r="R85" t="s">
        <v>282</v>
      </c>
      <c r="S85" t="s">
        <v>9</v>
      </c>
      <c r="T85" s="3">
        <v>29.76036262512207</v>
      </c>
      <c r="V85" s="14" t="s">
        <v>205</v>
      </c>
      <c r="W85" s="3">
        <f t="shared" si="126"/>
        <v>19.400951385498047</v>
      </c>
      <c r="X85" s="2">
        <f t="shared" si="82"/>
        <v>4.8274644739733645</v>
      </c>
      <c r="Y85" s="2">
        <f t="shared" si="112"/>
        <v>67214.732406934476</v>
      </c>
      <c r="AB85">
        <f t="shared" si="123"/>
        <v>438.81824397531966</v>
      </c>
      <c r="AC85">
        <f t="shared" ref="AC85" si="155">AVERAGE(AB83:AB85)</f>
        <v>437.82474833182999</v>
      </c>
      <c r="AD85">
        <f t="shared" ref="AD85" si="156">STDEV(AB83:AB85)</f>
        <v>132.02410368317635</v>
      </c>
      <c r="AG85" s="1"/>
    </row>
    <row r="86" spans="5:33" ht="16" x14ac:dyDescent="0.2">
      <c r="P86">
        <v>211</v>
      </c>
      <c r="Q86" t="s">
        <v>176</v>
      </c>
      <c r="R86" t="s">
        <v>293</v>
      </c>
      <c r="S86" t="s">
        <v>9</v>
      </c>
      <c r="T86" s="3">
        <v>29.490345001220703</v>
      </c>
      <c r="V86" s="14" t="s">
        <v>131</v>
      </c>
      <c r="W86" s="3">
        <f t="shared" si="126"/>
        <v>19.442520141601562</v>
      </c>
      <c r="X86" s="2">
        <f t="shared" si="82"/>
        <v>4.8148030393221157</v>
      </c>
      <c r="Y86" s="2">
        <f t="shared" si="112"/>
        <v>65283.441287226116</v>
      </c>
      <c r="AB86">
        <f t="shared" si="123"/>
        <v>354.5072567259632</v>
      </c>
      <c r="AC86">
        <f t="shared" ref="AC86" si="157">AVERAGE(AB86:AB88)</f>
        <v>332.77048066747051</v>
      </c>
      <c r="AD86">
        <f t="shared" ref="AD86" si="158">STDEV(AB86:AB88)</f>
        <v>57.668560168100662</v>
      </c>
      <c r="AG86" s="14"/>
    </row>
    <row r="87" spans="5:33" ht="16" x14ac:dyDescent="0.2">
      <c r="P87">
        <v>234</v>
      </c>
      <c r="Q87" t="s">
        <v>301</v>
      </c>
      <c r="R87" t="s">
        <v>293</v>
      </c>
      <c r="S87" t="s">
        <v>9</v>
      </c>
      <c r="T87" s="3">
        <v>29.134382247924805</v>
      </c>
      <c r="V87" s="14" t="s">
        <v>131</v>
      </c>
      <c r="W87" s="3">
        <f t="shared" si="126"/>
        <v>19.010795593261719</v>
      </c>
      <c r="X87" s="2">
        <f t="shared" si="82"/>
        <v>4.9463020945869092</v>
      </c>
      <c r="Y87" s="2">
        <f t="shared" si="112"/>
        <v>88369.438315790147</v>
      </c>
      <c r="AB87">
        <f t="shared" si="123"/>
        <v>376.4116996520255</v>
      </c>
      <c r="AC87">
        <f t="shared" ref="AC87" si="159">AVERAGE(AB86:AB88)</f>
        <v>332.77048066747051</v>
      </c>
      <c r="AD87">
        <f t="shared" ref="AD87" si="160">STDEV(AB86:AB88)</f>
        <v>57.668560168100662</v>
      </c>
      <c r="AG87" s="14"/>
    </row>
    <row r="88" spans="5:33" ht="16" x14ac:dyDescent="0.2">
      <c r="P88">
        <v>235</v>
      </c>
      <c r="Q88" t="s">
        <v>180</v>
      </c>
      <c r="R88" t="s">
        <v>293</v>
      </c>
      <c r="S88" t="s">
        <v>9</v>
      </c>
      <c r="T88" s="3">
        <v>28.982757568359375</v>
      </c>
      <c r="V88" s="14" t="s">
        <v>131</v>
      </c>
      <c r="W88" s="3">
        <f t="shared" si="126"/>
        <v>19.350898742675781</v>
      </c>
      <c r="X88" s="2">
        <f t="shared" si="82"/>
        <v>4.8427100171558033</v>
      </c>
      <c r="Y88" s="2">
        <f t="shared" si="112"/>
        <v>69616.152475596726</v>
      </c>
      <c r="AB88">
        <f t="shared" si="123"/>
        <v>267.3924856244227</v>
      </c>
      <c r="AC88">
        <f t="shared" ref="AC88" si="161">AVERAGE(AB86:AB88)</f>
        <v>332.77048066747051</v>
      </c>
      <c r="AD88">
        <f t="shared" ref="AD88" si="162">STDEV(AB86:AB88)</f>
        <v>57.668560168100662</v>
      </c>
      <c r="AG88" s="14"/>
    </row>
    <row r="89" spans="5:33" ht="16" x14ac:dyDescent="0.2">
      <c r="P89">
        <v>259</v>
      </c>
      <c r="Q89" t="s">
        <v>187</v>
      </c>
      <c r="R89" t="s">
        <v>305</v>
      </c>
      <c r="S89" t="s">
        <v>9</v>
      </c>
      <c r="T89" s="3">
        <v>29.223964691162109</v>
      </c>
      <c r="V89" s="14" t="s">
        <v>132</v>
      </c>
      <c r="W89" s="3">
        <f t="shared" si="126"/>
        <v>18.732175827026367</v>
      </c>
      <c r="X89" s="2">
        <f t="shared" si="82"/>
        <v>5.03116693764236</v>
      </c>
      <c r="Y89" s="2">
        <f t="shared" si="112"/>
        <v>107440.23204730205</v>
      </c>
      <c r="AB89">
        <f t="shared" si="123"/>
        <v>486.48398035955353</v>
      </c>
      <c r="AC89">
        <f t="shared" ref="AC89" si="163">AVERAGE(AB89:AB91)</f>
        <v>379.66183509699755</v>
      </c>
      <c r="AD89">
        <f t="shared" ref="AD89" si="164">STDEV(AB89:AB91)</f>
        <v>108.39673704266494</v>
      </c>
      <c r="AG89" s="14"/>
    </row>
    <row r="90" spans="5:33" ht="16" x14ac:dyDescent="0.2">
      <c r="F90" s="9"/>
      <c r="P90">
        <v>282</v>
      </c>
      <c r="Q90" t="s">
        <v>313</v>
      </c>
      <c r="R90" t="s">
        <v>305</v>
      </c>
      <c r="S90" t="s">
        <v>9</v>
      </c>
      <c r="T90" s="3">
        <v>28.986728668212891</v>
      </c>
      <c r="V90" s="14" t="s">
        <v>132</v>
      </c>
      <c r="W90" s="3">
        <f t="shared" si="126"/>
        <v>18.8433837890625</v>
      </c>
      <c r="X90" s="2">
        <f t="shared" si="82"/>
        <v>4.9972940851443752</v>
      </c>
      <c r="Y90" s="2">
        <f t="shared" si="112"/>
        <v>99378.87707241399</v>
      </c>
      <c r="AB90">
        <f t="shared" si="123"/>
        <v>382.7452273505711</v>
      </c>
      <c r="AC90">
        <f t="shared" ref="AC90" si="165">AVERAGE(AB89:AB91)</f>
        <v>379.66183509699755</v>
      </c>
      <c r="AD90">
        <f t="shared" ref="AD90" si="166">STDEV(AB89:AB91)</f>
        <v>108.39673704266494</v>
      </c>
      <c r="AG90" s="14"/>
    </row>
    <row r="91" spans="5:33" ht="16" x14ac:dyDescent="0.2">
      <c r="P91">
        <v>283</v>
      </c>
      <c r="Q91" t="s">
        <v>191</v>
      </c>
      <c r="R91" t="s">
        <v>305</v>
      </c>
      <c r="S91" t="s">
        <v>9</v>
      </c>
      <c r="T91" s="3">
        <v>28.360445022583008</v>
      </c>
      <c r="V91" s="14" t="s">
        <v>132</v>
      </c>
      <c r="W91" s="3">
        <f t="shared" si="126"/>
        <v>18.733036041259766</v>
      </c>
      <c r="X91" s="2">
        <f t="shared" si="82"/>
        <v>5.0309049248394002</v>
      </c>
      <c r="Y91" s="2">
        <f>10^X91</f>
        <v>107375.43217654496</v>
      </c>
      <c r="AB91">
        <f t="shared" si="123"/>
        <v>269.75629758086802</v>
      </c>
      <c r="AC91">
        <f t="shared" ref="AC91" si="167">AVERAGE(AB89:AB91)</f>
        <v>379.66183509699755</v>
      </c>
      <c r="AD91">
        <f t="shared" ref="AD91" si="168">STDEV(AB89:AB91)</f>
        <v>108.39673704266494</v>
      </c>
      <c r="AG91" s="14"/>
    </row>
    <row r="92" spans="5:33" ht="16" x14ac:dyDescent="0.2">
      <c r="E92" s="3"/>
      <c r="P92">
        <v>307</v>
      </c>
      <c r="Q92" t="s">
        <v>198</v>
      </c>
      <c r="R92" t="s">
        <v>317</v>
      </c>
      <c r="S92" t="s">
        <v>9</v>
      </c>
      <c r="T92" s="3">
        <v>28.699901580810547</v>
      </c>
      <c r="V92" s="14" t="s">
        <v>220</v>
      </c>
      <c r="W92" s="3">
        <f t="shared" si="126"/>
        <v>19.460515975952148</v>
      </c>
      <c r="X92" s="2">
        <f t="shared" si="82"/>
        <v>4.8093216850074167</v>
      </c>
      <c r="Y92" s="2">
        <f t="shared" ref="Y92:Y109" si="169">10^X92</f>
        <v>64464.658301990654</v>
      </c>
      <c r="AB92">
        <f t="shared" si="123"/>
        <v>204.15458303115579</v>
      </c>
      <c r="AC92">
        <f t="shared" ref="AC92" si="170">AVERAGE(AB92:AB94)</f>
        <v>236.34425129145384</v>
      </c>
      <c r="AD92">
        <f t="shared" ref="AD92" si="171">STDEV(AB92:AB94)</f>
        <v>47.745639372735148</v>
      </c>
      <c r="AG92" s="14"/>
    </row>
    <row r="93" spans="5:33" ht="16" x14ac:dyDescent="0.2">
      <c r="E93" s="3"/>
      <c r="P93">
        <v>330</v>
      </c>
      <c r="Q93" t="s">
        <v>325</v>
      </c>
      <c r="R93" t="s">
        <v>317</v>
      </c>
      <c r="S93" t="s">
        <v>9</v>
      </c>
      <c r="T93" s="3">
        <v>29.175485610961914</v>
      </c>
      <c r="V93" s="14" t="s">
        <v>220</v>
      </c>
      <c r="W93" s="3">
        <f t="shared" si="126"/>
        <v>19.416742324829102</v>
      </c>
      <c r="X93" s="2">
        <f t="shared" si="82"/>
        <v>4.8226547090161427</v>
      </c>
      <c r="Y93" s="2">
        <f t="shared" si="169"/>
        <v>66474.443309230832</v>
      </c>
      <c r="AB93">
        <f t="shared" si="123"/>
        <v>291.20137408055905</v>
      </c>
      <c r="AC93">
        <f t="shared" ref="AC93" si="172">AVERAGE(AB92:AB94)</f>
        <v>236.34425129145384</v>
      </c>
      <c r="AD93">
        <f t="shared" ref="AD93" si="173">STDEV(AB92:AB94)</f>
        <v>47.745639372735148</v>
      </c>
      <c r="AG93" s="14"/>
    </row>
    <row r="94" spans="5:33" ht="16" x14ac:dyDescent="0.2">
      <c r="E94" s="3"/>
      <c r="P94">
        <v>331</v>
      </c>
      <c r="Q94" t="s">
        <v>202</v>
      </c>
      <c r="R94" t="s">
        <v>317</v>
      </c>
      <c r="S94" t="s">
        <v>9</v>
      </c>
      <c r="T94" s="3">
        <v>28.828065872192383</v>
      </c>
      <c r="V94" s="14" t="s">
        <v>220</v>
      </c>
      <c r="W94" s="3">
        <f t="shared" si="126"/>
        <v>19.520179748535156</v>
      </c>
      <c r="X94" s="2">
        <f t="shared" si="82"/>
        <v>4.791148686139576</v>
      </c>
      <c r="Y94" s="2">
        <f t="shared" si="169"/>
        <v>61822.802199474136</v>
      </c>
      <c r="AB94">
        <f t="shared" si="123"/>
        <v>213.6767967626468</v>
      </c>
      <c r="AC94">
        <f t="shared" ref="AC94" si="174">AVERAGE(AB92:AB94)</f>
        <v>236.34425129145384</v>
      </c>
      <c r="AD94">
        <f t="shared" ref="AD94" si="175">STDEV(AB92:AB94)</f>
        <v>47.745639372735148</v>
      </c>
      <c r="AG94" s="14"/>
    </row>
    <row r="95" spans="5:33" ht="16" x14ac:dyDescent="0.2">
      <c r="E95" s="3"/>
      <c r="P95">
        <v>355</v>
      </c>
      <c r="Q95" t="s">
        <v>210</v>
      </c>
      <c r="R95" t="s">
        <v>329</v>
      </c>
      <c r="S95" t="s">
        <v>9</v>
      </c>
      <c r="T95" s="3">
        <v>28.308900833129883</v>
      </c>
      <c r="V95" s="14" t="s">
        <v>222</v>
      </c>
      <c r="W95" s="3">
        <f t="shared" si="126"/>
        <v>18.355770111083984</v>
      </c>
      <c r="X95" s="2">
        <f t="shared" si="82"/>
        <v>5.1458164201261045</v>
      </c>
      <c r="Y95" s="2">
        <f t="shared" si="169"/>
        <v>139899.58304444957</v>
      </c>
      <c r="AB95">
        <f t="shared" si="123"/>
        <v>339.32205815674547</v>
      </c>
      <c r="AC95">
        <f t="shared" ref="AC95" si="176">AVERAGE(AB95:AB97)</f>
        <v>339.50354167281836</v>
      </c>
      <c r="AD95">
        <f t="shared" ref="AD95" si="177">STDEV(AB95:AB97)</f>
        <v>48.228389516895405</v>
      </c>
      <c r="AG95" s="14"/>
    </row>
    <row r="96" spans="5:33" ht="16" x14ac:dyDescent="0.2">
      <c r="E96" s="3"/>
      <c r="P96">
        <v>378</v>
      </c>
      <c r="Q96" t="s">
        <v>336</v>
      </c>
      <c r="R96" t="s">
        <v>329</v>
      </c>
      <c r="S96" t="s">
        <v>9</v>
      </c>
      <c r="T96" s="3">
        <v>28.275518417358398</v>
      </c>
      <c r="V96" s="14" t="s">
        <v>222</v>
      </c>
      <c r="W96" s="3">
        <f t="shared" si="126"/>
        <v>18.540552139282227</v>
      </c>
      <c r="X96" s="2">
        <f t="shared" si="82"/>
        <v>5.0895336300197291</v>
      </c>
      <c r="Y96" s="2">
        <f t="shared" si="169"/>
        <v>122894.83477162749</v>
      </c>
      <c r="AB96">
        <f t="shared" si="123"/>
        <v>291.36615001068787</v>
      </c>
      <c r="AC96">
        <f t="shared" ref="AC96" si="178">AVERAGE(AB95:AB97)</f>
        <v>339.50354167281836</v>
      </c>
      <c r="AD96">
        <f t="shared" ref="AD96" si="179">STDEV(AB95:AB97)</f>
        <v>48.228389516895405</v>
      </c>
      <c r="AG96" s="14"/>
    </row>
    <row r="97" spans="5:33" ht="16" x14ac:dyDescent="0.2">
      <c r="E97" s="3"/>
      <c r="P97">
        <v>379</v>
      </c>
      <c r="Q97" t="s">
        <v>216</v>
      </c>
      <c r="R97" t="s">
        <v>329</v>
      </c>
      <c r="S97" t="s">
        <v>9</v>
      </c>
      <c r="T97" s="3">
        <v>28.67913818359375</v>
      </c>
      <c r="V97" s="14" t="s">
        <v>222</v>
      </c>
      <c r="W97" s="3">
        <f t="shared" si="126"/>
        <v>18.525405883789062</v>
      </c>
      <c r="X97" s="2">
        <f t="shared" si="82"/>
        <v>5.0941470306146437</v>
      </c>
      <c r="Y97" s="2">
        <f t="shared" si="169"/>
        <v>124207.27407687419</v>
      </c>
      <c r="AB97">
        <f t="shared" si="123"/>
        <v>387.82241685102179</v>
      </c>
      <c r="AC97">
        <f t="shared" ref="AC97" si="180">AVERAGE(AB95:AB97)</f>
        <v>339.50354167281836</v>
      </c>
      <c r="AD97">
        <f t="shared" ref="AD97" si="181">STDEV(AB95:AB97)</f>
        <v>48.228389516895405</v>
      </c>
      <c r="AG97" s="14"/>
    </row>
    <row r="98" spans="5:33" ht="16" x14ac:dyDescent="0.2">
      <c r="E98" s="3"/>
      <c r="P98">
        <v>20</v>
      </c>
      <c r="Q98" t="s">
        <v>138</v>
      </c>
      <c r="R98" t="s">
        <v>247</v>
      </c>
      <c r="S98" t="s">
        <v>9</v>
      </c>
      <c r="T98" s="3">
        <v>28.793258666992188</v>
      </c>
      <c r="V98" s="14" t="s">
        <v>206</v>
      </c>
      <c r="W98" s="3">
        <f t="shared" si="126"/>
        <v>18.891202926635742</v>
      </c>
      <c r="X98" s="2">
        <f t="shared" si="82"/>
        <v>4.9827288457141901</v>
      </c>
      <c r="Y98" s="2">
        <f t="shared" si="169"/>
        <v>96101.207755346477</v>
      </c>
      <c r="AB98">
        <f t="shared" ref="AB98:AB109" si="182">Y98/Y244</f>
        <v>324.3584338477271</v>
      </c>
      <c r="AC98">
        <f t="shared" ref="AC98" si="183">AVERAGE(AB98:AB100)</f>
        <v>305.82685504170809</v>
      </c>
      <c r="AD98">
        <f t="shared" ref="AD98" si="184">STDEV(AB98:AB100)</f>
        <v>17.034647219045716</v>
      </c>
      <c r="AG98" s="1"/>
    </row>
    <row r="99" spans="5:33" ht="16" x14ac:dyDescent="0.2">
      <c r="E99" s="3"/>
      <c r="P99">
        <v>21</v>
      </c>
      <c r="Q99" t="s">
        <v>139</v>
      </c>
      <c r="R99" t="s">
        <v>247</v>
      </c>
      <c r="S99" t="s">
        <v>9</v>
      </c>
      <c r="T99" s="3">
        <v>29.04926872253418</v>
      </c>
      <c r="V99" s="14" t="s">
        <v>206</v>
      </c>
      <c r="W99" s="3">
        <f t="shared" si="126"/>
        <v>19.240772247314453</v>
      </c>
      <c r="X99" s="2">
        <f t="shared" si="82"/>
        <v>4.8762534655312191</v>
      </c>
      <c r="Y99" s="2">
        <f t="shared" si="169"/>
        <v>75206.16886801261</v>
      </c>
      <c r="AB99">
        <f t="shared" si="182"/>
        <v>302.27198903991609</v>
      </c>
      <c r="AC99">
        <f t="shared" ref="AC99" si="185">AVERAGE(AB98:AB100)</f>
        <v>305.82685504170809</v>
      </c>
      <c r="AD99">
        <f t="shared" ref="AD99" si="186">STDEV(AB98:AB100)</f>
        <v>17.034647219045716</v>
      </c>
      <c r="AG99" s="1"/>
    </row>
    <row r="100" spans="5:33" ht="16" x14ac:dyDescent="0.2">
      <c r="E100" s="3"/>
      <c r="P100">
        <v>44</v>
      </c>
      <c r="Q100" t="s">
        <v>255</v>
      </c>
      <c r="R100" t="s">
        <v>247</v>
      </c>
      <c r="S100" t="s">
        <v>9</v>
      </c>
      <c r="T100" s="3">
        <v>29.393632888793945</v>
      </c>
      <c r="V100" s="14" t="s">
        <v>206</v>
      </c>
      <c r="W100" s="3">
        <f t="shared" si="126"/>
        <v>19.630651473999023</v>
      </c>
      <c r="X100" s="2">
        <f t="shared" si="82"/>
        <v>4.7575000840671855</v>
      </c>
      <c r="Y100" s="2">
        <f t="shared" si="169"/>
        <v>57213.706540194537</v>
      </c>
      <c r="AB100">
        <f t="shared" si="182"/>
        <v>290.85014223748118</v>
      </c>
      <c r="AC100">
        <f t="shared" ref="AC100" si="187">AVERAGE(AB98:AB100)</f>
        <v>305.82685504170809</v>
      </c>
      <c r="AD100">
        <f t="shared" ref="AD100" si="188">STDEV(AB98:AB100)</f>
        <v>17.034647219045716</v>
      </c>
      <c r="AG100" s="1"/>
    </row>
    <row r="101" spans="5:33" x14ac:dyDescent="0.2">
      <c r="T101" s="3"/>
      <c r="V101" s="14"/>
      <c r="W101" s="3"/>
      <c r="X101" s="2"/>
      <c r="Y101" s="2"/>
      <c r="AG101" s="1"/>
    </row>
    <row r="102" spans="5:33" x14ac:dyDescent="0.2">
      <c r="T102" s="3"/>
      <c r="V102" s="14"/>
      <c r="W102" s="3"/>
      <c r="X102" s="2"/>
      <c r="Y102" s="2"/>
      <c r="AG102" s="1"/>
    </row>
    <row r="103" spans="5:33" x14ac:dyDescent="0.2">
      <c r="T103" s="3"/>
      <c r="V103" s="14"/>
      <c r="W103" s="3"/>
      <c r="X103" s="2"/>
      <c r="Y103" s="2"/>
      <c r="AG103" s="1"/>
    </row>
    <row r="104" spans="5:33" x14ac:dyDescent="0.2">
      <c r="T104" s="3"/>
      <c r="V104" s="14"/>
      <c r="W104" s="3"/>
      <c r="X104" s="2"/>
      <c r="Y104" s="2"/>
      <c r="AG104" s="1"/>
    </row>
    <row r="105" spans="5:33" x14ac:dyDescent="0.2">
      <c r="T105" s="3"/>
      <c r="V105" s="14"/>
      <c r="W105" s="3"/>
      <c r="X105" s="2"/>
      <c r="Y105" s="2"/>
      <c r="AG105" s="1"/>
    </row>
    <row r="106" spans="5:33" x14ac:dyDescent="0.2">
      <c r="T106" s="3"/>
      <c r="V106" s="14"/>
      <c r="W106" s="3"/>
      <c r="X106" s="2"/>
      <c r="Y106" s="2"/>
      <c r="AG106" s="1"/>
    </row>
    <row r="107" spans="5:33" x14ac:dyDescent="0.2">
      <c r="T107" s="3"/>
      <c r="V107" s="14"/>
      <c r="W107" s="3"/>
      <c r="X107" s="2"/>
      <c r="Y107" s="2"/>
      <c r="AG107" s="1"/>
    </row>
    <row r="108" spans="5:33" x14ac:dyDescent="0.2">
      <c r="T108" s="3"/>
      <c r="V108" s="14"/>
      <c r="W108" s="3"/>
      <c r="X108" s="2"/>
      <c r="Y108" s="2"/>
      <c r="AG108" s="1"/>
    </row>
    <row r="109" spans="5:33" x14ac:dyDescent="0.2">
      <c r="T109" s="3"/>
      <c r="V109" s="14"/>
      <c r="W109" s="3"/>
      <c r="X109" s="2"/>
      <c r="Y109" s="2"/>
      <c r="AG109" s="1"/>
    </row>
    <row r="110" spans="5:33" x14ac:dyDescent="0.2">
      <c r="T110" s="3"/>
      <c r="V110" s="14"/>
      <c r="W110" s="3"/>
      <c r="X110" s="2"/>
      <c r="Y110" s="2"/>
      <c r="AG110" s="1"/>
    </row>
    <row r="111" spans="5:33" x14ac:dyDescent="0.2">
      <c r="T111" s="3"/>
      <c r="V111" s="14"/>
      <c r="W111" s="3"/>
      <c r="X111" s="2"/>
      <c r="Y111" s="2"/>
      <c r="AG111" s="1"/>
    </row>
    <row r="112" spans="5:33" x14ac:dyDescent="0.2">
      <c r="T112" s="3"/>
      <c r="V112" s="14"/>
      <c r="W112" s="3"/>
      <c r="X112" s="2"/>
      <c r="Y112" s="2"/>
      <c r="AG112" s="1"/>
    </row>
    <row r="113" spans="20:33" x14ac:dyDescent="0.2">
      <c r="T113" s="3"/>
      <c r="V113" s="14"/>
      <c r="W113" s="3"/>
      <c r="X113" s="2"/>
      <c r="Y113" s="2"/>
      <c r="AG113" s="1"/>
    </row>
    <row r="114" spans="20:33" x14ac:dyDescent="0.2">
      <c r="T114" s="3"/>
      <c r="V114" s="14"/>
      <c r="W114" s="3"/>
      <c r="X114" s="2"/>
      <c r="Y114" s="2"/>
      <c r="AG114" s="1"/>
    </row>
    <row r="115" spans="20:33" x14ac:dyDescent="0.2">
      <c r="T115" s="3"/>
      <c r="V115" s="14"/>
      <c r="W115" s="3"/>
      <c r="X115" s="2"/>
      <c r="Y115" s="2"/>
      <c r="AG115" s="1"/>
    </row>
    <row r="116" spans="20:33" x14ac:dyDescent="0.2">
      <c r="T116" s="3"/>
      <c r="V116" s="14"/>
      <c r="W116" s="3"/>
      <c r="X116" s="2"/>
      <c r="Y116" s="2"/>
      <c r="AG116" s="1"/>
    </row>
    <row r="117" spans="20:33" x14ac:dyDescent="0.2">
      <c r="T117" s="3"/>
      <c r="V117" s="14"/>
      <c r="W117" s="3"/>
      <c r="X117" s="2"/>
      <c r="Y117" s="2"/>
      <c r="AG117" s="1"/>
    </row>
    <row r="118" spans="20:33" x14ac:dyDescent="0.2">
      <c r="T118" s="3"/>
      <c r="V118" s="14"/>
      <c r="W118" s="3"/>
      <c r="X118" s="2"/>
      <c r="Y118" s="2"/>
      <c r="AG118" s="1"/>
    </row>
    <row r="119" spans="20:33" x14ac:dyDescent="0.2">
      <c r="T119" s="3"/>
      <c r="V119" s="14"/>
      <c r="W119" s="3"/>
      <c r="X119" s="2"/>
      <c r="Y119" s="2"/>
      <c r="AG119" s="1"/>
    </row>
    <row r="120" spans="20:33" x14ac:dyDescent="0.2">
      <c r="T120" s="3"/>
      <c r="V120" s="14"/>
      <c r="W120" s="3"/>
      <c r="X120" s="2"/>
      <c r="Y120" s="2"/>
      <c r="AG120" s="1"/>
    </row>
    <row r="121" spans="20:33" x14ac:dyDescent="0.2">
      <c r="T121" s="3"/>
      <c r="V121" s="14"/>
      <c r="W121" s="3"/>
      <c r="X121" s="2"/>
      <c r="Y121" s="2"/>
      <c r="AG121" s="1"/>
    </row>
    <row r="122" spans="20:33" x14ac:dyDescent="0.2">
      <c r="T122" s="3"/>
      <c r="V122" s="14"/>
      <c r="W122" s="3"/>
      <c r="X122" s="2"/>
      <c r="Y122" s="2"/>
      <c r="AG122" s="1"/>
    </row>
    <row r="123" spans="20:33" x14ac:dyDescent="0.2">
      <c r="T123" s="3"/>
      <c r="V123" s="14"/>
      <c r="W123" s="3"/>
      <c r="X123" s="2"/>
      <c r="Y123" s="2"/>
      <c r="AG123" s="1"/>
    </row>
    <row r="124" spans="20:33" x14ac:dyDescent="0.2">
      <c r="T124" s="3"/>
      <c r="V124" s="14"/>
      <c r="W124" s="3"/>
      <c r="X124" s="2"/>
      <c r="Y124" s="2"/>
      <c r="AG124" s="1"/>
    </row>
    <row r="125" spans="20:33" x14ac:dyDescent="0.2">
      <c r="T125" s="3"/>
      <c r="V125" s="14"/>
      <c r="W125" s="3"/>
      <c r="X125" s="2"/>
      <c r="Y125" s="2"/>
      <c r="AG125" s="1"/>
    </row>
    <row r="126" spans="20:33" x14ac:dyDescent="0.2">
      <c r="T126" s="3"/>
      <c r="V126" s="14"/>
      <c r="W126" s="3"/>
      <c r="X126" s="2"/>
      <c r="Y126" s="2"/>
      <c r="AG126" s="1"/>
    </row>
    <row r="127" spans="20:33" x14ac:dyDescent="0.2">
      <c r="T127" s="3"/>
      <c r="V127" s="14"/>
      <c r="W127" s="3"/>
      <c r="X127" s="2"/>
      <c r="Y127" s="2"/>
      <c r="AG127" s="1"/>
    </row>
    <row r="128" spans="20:33" x14ac:dyDescent="0.2">
      <c r="T128" s="3"/>
      <c r="V128" s="14"/>
      <c r="W128" s="3"/>
      <c r="X128" s="2"/>
      <c r="Y128" s="2"/>
      <c r="AG128" s="1"/>
    </row>
    <row r="129" spans="20:33" x14ac:dyDescent="0.2">
      <c r="T129" s="3"/>
      <c r="V129" s="14"/>
      <c r="W129" s="3"/>
      <c r="X129" s="2"/>
      <c r="Y129" s="2"/>
      <c r="AG129" s="1"/>
    </row>
    <row r="130" spans="20:33" x14ac:dyDescent="0.2">
      <c r="T130" s="3"/>
      <c r="V130" s="14"/>
      <c r="W130" s="3"/>
      <c r="X130" s="2"/>
      <c r="Y130" s="2"/>
      <c r="AG130" s="1"/>
    </row>
    <row r="131" spans="20:33" x14ac:dyDescent="0.2">
      <c r="T131" s="3"/>
      <c r="V131" s="14"/>
      <c r="W131" s="3"/>
      <c r="X131" s="2"/>
      <c r="Y131" s="2"/>
      <c r="AG131" s="1"/>
    </row>
    <row r="132" spans="20:33" x14ac:dyDescent="0.2">
      <c r="T132" s="3"/>
      <c r="V132" s="14"/>
      <c r="W132" s="3"/>
      <c r="X132" s="2"/>
      <c r="Y132" s="2"/>
      <c r="AG132" s="1"/>
    </row>
    <row r="133" spans="20:33" x14ac:dyDescent="0.2">
      <c r="T133" s="3"/>
      <c r="V133" s="14"/>
      <c r="W133" s="3"/>
      <c r="X133" s="2"/>
      <c r="Y133" s="2"/>
      <c r="AG133" s="1"/>
    </row>
    <row r="134" spans="20:33" x14ac:dyDescent="0.2">
      <c r="T134" s="3"/>
      <c r="V134" s="14"/>
      <c r="W134" s="3"/>
      <c r="X134" s="2"/>
      <c r="Y134" s="2"/>
      <c r="AG134" s="14"/>
    </row>
    <row r="135" spans="20:33" x14ac:dyDescent="0.2">
      <c r="T135" s="3"/>
      <c r="V135" s="14"/>
      <c r="W135" s="3"/>
      <c r="X135" s="2"/>
      <c r="Y135" s="2"/>
      <c r="AG135" s="14"/>
    </row>
    <row r="136" spans="20:33" x14ac:dyDescent="0.2">
      <c r="T136" s="3"/>
      <c r="V136" s="14"/>
      <c r="W136" s="3"/>
      <c r="X136" s="2"/>
      <c r="Y136" s="2"/>
      <c r="AG136" s="14"/>
    </row>
    <row r="137" spans="20:33" x14ac:dyDescent="0.2">
      <c r="T137" s="3"/>
      <c r="V137" s="14"/>
      <c r="W137" s="3"/>
      <c r="X137" s="2"/>
      <c r="Y137" s="2"/>
      <c r="AG137" s="14"/>
    </row>
    <row r="138" spans="20:33" x14ac:dyDescent="0.2">
      <c r="T138" s="3"/>
      <c r="V138" s="14"/>
      <c r="W138" s="3"/>
      <c r="X138" s="2"/>
      <c r="Y138" s="2"/>
      <c r="AG138" s="14"/>
    </row>
    <row r="139" spans="20:33" x14ac:dyDescent="0.2">
      <c r="T139" s="3"/>
      <c r="V139" s="14"/>
      <c r="W139" s="3"/>
      <c r="X139" s="2"/>
      <c r="Y139" s="2"/>
      <c r="AG139" s="14"/>
    </row>
    <row r="140" spans="20:33" x14ac:dyDescent="0.2">
      <c r="T140" s="3"/>
      <c r="V140" s="14"/>
      <c r="W140" s="3"/>
      <c r="X140" s="2"/>
      <c r="Y140" s="2"/>
      <c r="AG140" s="14"/>
    </row>
    <row r="141" spans="20:33" x14ac:dyDescent="0.2">
      <c r="T141" s="3"/>
      <c r="V141" s="14"/>
      <c r="W141" s="3"/>
      <c r="X141" s="2"/>
      <c r="Y141" s="2"/>
      <c r="AG141" s="14"/>
    </row>
    <row r="142" spans="20:33" x14ac:dyDescent="0.2">
      <c r="T142" s="3"/>
      <c r="V142" s="14"/>
      <c r="W142" s="3"/>
      <c r="X142" s="2"/>
      <c r="Y142" s="2"/>
      <c r="AG142" s="14"/>
    </row>
    <row r="143" spans="20:33" x14ac:dyDescent="0.2">
      <c r="T143" s="3"/>
      <c r="V143" s="14"/>
      <c r="W143" s="3"/>
      <c r="X143" s="2"/>
      <c r="Y143" s="2"/>
      <c r="AG143" s="14"/>
    </row>
    <row r="144" spans="20:33" x14ac:dyDescent="0.2">
      <c r="T144" s="3"/>
      <c r="V144" s="14"/>
      <c r="W144" s="3"/>
      <c r="X144" s="2"/>
      <c r="Y144" s="2"/>
      <c r="AG144" s="14"/>
    </row>
    <row r="145" spans="16:33" x14ac:dyDescent="0.2">
      <c r="T145" s="3"/>
      <c r="V145" s="14"/>
      <c r="W145" s="3"/>
      <c r="X145" s="2"/>
      <c r="Y145" s="2"/>
      <c r="AG145" s="14"/>
    </row>
    <row r="146" spans="16:33" x14ac:dyDescent="0.2">
      <c r="P146">
        <v>4</v>
      </c>
      <c r="Q146" t="s">
        <v>7</v>
      </c>
      <c r="R146" t="s">
        <v>243</v>
      </c>
      <c r="S146" t="s">
        <v>6</v>
      </c>
      <c r="T146" s="3">
        <v>18.74913215637207</v>
      </c>
    </row>
    <row r="147" spans="16:33" ht="16" thickBot="1" x14ac:dyDescent="0.25">
      <c r="P147">
        <v>5</v>
      </c>
      <c r="Q147" t="s">
        <v>8</v>
      </c>
      <c r="R147" t="s">
        <v>243</v>
      </c>
      <c r="S147" t="s">
        <v>6</v>
      </c>
      <c r="T147" s="3">
        <v>18.647060394287109</v>
      </c>
      <c r="V147" t="s">
        <v>3</v>
      </c>
      <c r="W147" s="5" t="s">
        <v>96</v>
      </c>
      <c r="X147" s="5" t="s">
        <v>103</v>
      </c>
      <c r="Y147" s="5" t="s">
        <v>104</v>
      </c>
    </row>
    <row r="148" spans="16:33" x14ac:dyDescent="0.2">
      <c r="P148">
        <v>28</v>
      </c>
      <c r="Q148" t="s">
        <v>248</v>
      </c>
      <c r="R148" t="s">
        <v>243</v>
      </c>
      <c r="S148" t="s">
        <v>6</v>
      </c>
      <c r="T148" s="3">
        <v>18.770380020141602</v>
      </c>
      <c r="V148" s="1" t="s">
        <v>131</v>
      </c>
      <c r="W148" s="3">
        <f>T2</f>
        <v>28.981418609619141</v>
      </c>
      <c r="X148" s="2">
        <f t="shared" ref="X148:X156" si="189">((W148-$J$25)/$J$24)</f>
        <v>2.4159575120377039</v>
      </c>
      <c r="Y148" s="2">
        <f>10^X148</f>
        <v>260.58985968689893</v>
      </c>
    </row>
    <row r="149" spans="16:33" x14ac:dyDescent="0.2">
      <c r="P149">
        <v>52</v>
      </c>
      <c r="Q149" t="s">
        <v>22</v>
      </c>
      <c r="R149" t="s">
        <v>256</v>
      </c>
      <c r="S149" t="s">
        <v>6</v>
      </c>
      <c r="T149" s="3">
        <v>19.38286018371582</v>
      </c>
      <c r="V149" s="1" t="s">
        <v>131</v>
      </c>
      <c r="W149" s="3">
        <f t="shared" ref="W149:W212" si="190">T3</f>
        <v>28.547639846801758</v>
      </c>
      <c r="X149" s="2">
        <f t="shared" si="189"/>
        <v>2.5444731292620641</v>
      </c>
      <c r="Y149" s="2">
        <f t="shared" ref="Y149:Y156" si="191">10^X149</f>
        <v>350.32661216659005</v>
      </c>
    </row>
    <row r="150" spans="16:33" x14ac:dyDescent="0.2">
      <c r="P150">
        <v>53</v>
      </c>
      <c r="Q150" t="s">
        <v>23</v>
      </c>
      <c r="R150" t="s">
        <v>256</v>
      </c>
      <c r="S150" t="s">
        <v>6</v>
      </c>
      <c r="T150" s="3">
        <v>19.251752853393555</v>
      </c>
      <c r="V150" s="1" t="s">
        <v>131</v>
      </c>
      <c r="W150" s="3">
        <f t="shared" si="190"/>
        <v>28.480276107788086</v>
      </c>
      <c r="X150" s="2">
        <f t="shared" si="189"/>
        <v>2.5644309816051658</v>
      </c>
      <c r="Y150" s="2">
        <f t="shared" si="191"/>
        <v>366.80139746438402</v>
      </c>
    </row>
    <row r="151" spans="16:33" x14ac:dyDescent="0.2">
      <c r="P151">
        <v>76</v>
      </c>
      <c r="Q151" t="s">
        <v>262</v>
      </c>
      <c r="R151" t="s">
        <v>256</v>
      </c>
      <c r="S151" t="s">
        <v>6</v>
      </c>
      <c r="T151" s="3">
        <v>19.439033508300781</v>
      </c>
      <c r="V151" s="1" t="s">
        <v>132</v>
      </c>
      <c r="W151" s="3">
        <f t="shared" si="190"/>
        <v>28.756834030151367</v>
      </c>
      <c r="X151" s="2">
        <f t="shared" si="189"/>
        <v>2.482495176680187</v>
      </c>
      <c r="Y151" s="2">
        <f t="shared" si="191"/>
        <v>303.73523586066921</v>
      </c>
    </row>
    <row r="152" spans="16:33" x14ac:dyDescent="0.2">
      <c r="P152">
        <v>100</v>
      </c>
      <c r="Q152" t="s">
        <v>38</v>
      </c>
      <c r="R152" t="s">
        <v>268</v>
      </c>
      <c r="S152" t="s">
        <v>6</v>
      </c>
      <c r="T152" s="3">
        <v>18.444215774536133</v>
      </c>
      <c r="V152" s="1" t="s">
        <v>132</v>
      </c>
      <c r="W152" s="3">
        <f t="shared" si="190"/>
        <v>29.06468391418457</v>
      </c>
      <c r="X152" s="2">
        <f t="shared" si="189"/>
        <v>2.3912885034857441</v>
      </c>
      <c r="Y152" s="2">
        <f t="shared" si="191"/>
        <v>246.2002578759145</v>
      </c>
    </row>
    <row r="153" spans="16:33" x14ac:dyDescent="0.2">
      <c r="P153">
        <v>101</v>
      </c>
      <c r="Q153" t="s">
        <v>39</v>
      </c>
      <c r="R153" t="s">
        <v>268</v>
      </c>
      <c r="S153" t="s">
        <v>6</v>
      </c>
      <c r="T153" s="3">
        <v>18.402124404907227</v>
      </c>
      <c r="V153" s="1" t="s">
        <v>132</v>
      </c>
      <c r="W153" s="3">
        <f t="shared" si="190"/>
        <v>29.478523254394531</v>
      </c>
      <c r="X153" s="2">
        <f t="shared" si="189"/>
        <v>2.2686803382234086</v>
      </c>
      <c r="Y153" s="2">
        <f t="shared" si="191"/>
        <v>185.64375241431804</v>
      </c>
    </row>
    <row r="154" spans="16:33" x14ac:dyDescent="0.2">
      <c r="P154">
        <v>124</v>
      </c>
      <c r="Q154" t="s">
        <v>273</v>
      </c>
      <c r="R154" t="s">
        <v>268</v>
      </c>
      <c r="S154" t="s">
        <v>6</v>
      </c>
      <c r="T154" s="3">
        <v>18.443363189697266</v>
      </c>
      <c r="V154" s="1" t="s">
        <v>220</v>
      </c>
      <c r="W154" s="3">
        <f t="shared" si="190"/>
        <v>27.709096908569336</v>
      </c>
      <c r="X154" s="2">
        <f t="shared" si="189"/>
        <v>2.7929082130271876</v>
      </c>
      <c r="Y154" s="2">
        <f t="shared" si="191"/>
        <v>620.73782909192369</v>
      </c>
    </row>
    <row r="155" spans="16:33" x14ac:dyDescent="0.2">
      <c r="P155">
        <v>148</v>
      </c>
      <c r="Q155" t="s">
        <v>50</v>
      </c>
      <c r="R155" t="s">
        <v>279</v>
      </c>
      <c r="S155" t="s">
        <v>6</v>
      </c>
      <c r="T155" s="3">
        <v>18.41923713684082</v>
      </c>
      <c r="V155" s="1" t="s">
        <v>220</v>
      </c>
      <c r="W155" s="3">
        <f t="shared" si="190"/>
        <v>27.991725921630859</v>
      </c>
      <c r="X155" s="2">
        <f t="shared" si="189"/>
        <v>2.709173726296668</v>
      </c>
      <c r="Y155" s="2">
        <f t="shared" si="191"/>
        <v>511.88655923776435</v>
      </c>
    </row>
    <row r="156" spans="16:33" x14ac:dyDescent="0.2">
      <c r="P156">
        <v>149</v>
      </c>
      <c r="Q156" t="s">
        <v>51</v>
      </c>
      <c r="R156" t="s">
        <v>279</v>
      </c>
      <c r="S156" t="s">
        <v>6</v>
      </c>
      <c r="T156" s="3">
        <v>18.86189079284668</v>
      </c>
      <c r="V156" s="1" t="s">
        <v>220</v>
      </c>
      <c r="W156" s="3">
        <f t="shared" si="190"/>
        <v>28.560195922851562</v>
      </c>
      <c r="X156" s="2">
        <f t="shared" si="189"/>
        <v>2.5407531410981066</v>
      </c>
      <c r="Y156" s="2">
        <f t="shared" si="191"/>
        <v>347.33867328576463</v>
      </c>
    </row>
    <row r="157" spans="16:33" x14ac:dyDescent="0.2">
      <c r="P157">
        <v>172</v>
      </c>
      <c r="Q157" t="s">
        <v>284</v>
      </c>
      <c r="R157" t="s">
        <v>279</v>
      </c>
      <c r="S157" t="s">
        <v>6</v>
      </c>
      <c r="T157" s="3">
        <v>18.629188537597656</v>
      </c>
      <c r="V157" s="1" t="s">
        <v>222</v>
      </c>
      <c r="W157" s="3">
        <f t="shared" si="190"/>
        <v>28.014068603515625</v>
      </c>
      <c r="X157" s="2">
        <f t="shared" ref="X157:X210" si="192">((W157-$J$25)/$J$24)</f>
        <v>2.7025542608018185</v>
      </c>
      <c r="Y157" s="2">
        <f t="shared" ref="Y157:Y165" si="193">10^X157</f>
        <v>504.14360292690486</v>
      </c>
    </row>
    <row r="158" spans="16:33" x14ac:dyDescent="0.2">
      <c r="P158">
        <v>196</v>
      </c>
      <c r="Q158" t="s">
        <v>59</v>
      </c>
      <c r="R158" t="s">
        <v>290</v>
      </c>
      <c r="S158" t="s">
        <v>6</v>
      </c>
      <c r="T158" s="3">
        <v>18.021852493286133</v>
      </c>
      <c r="V158" s="1" t="s">
        <v>222</v>
      </c>
      <c r="W158" s="3">
        <f t="shared" si="190"/>
        <v>28.601690292358398</v>
      </c>
      <c r="X158" s="2">
        <f t="shared" si="192"/>
        <v>2.5284596058547697</v>
      </c>
      <c r="Y158" s="2">
        <f t="shared" si="193"/>
        <v>337.64444254889054</v>
      </c>
    </row>
    <row r="159" spans="16:33" x14ac:dyDescent="0.2">
      <c r="P159">
        <v>197</v>
      </c>
      <c r="Q159" t="s">
        <v>60</v>
      </c>
      <c r="R159" t="s">
        <v>290</v>
      </c>
      <c r="S159" t="s">
        <v>6</v>
      </c>
      <c r="T159" s="3">
        <v>18.766532897949219</v>
      </c>
      <c r="V159" s="1" t="s">
        <v>222</v>
      </c>
      <c r="W159" s="3">
        <f t="shared" si="190"/>
        <v>28.491592407226562</v>
      </c>
      <c r="X159" s="2">
        <f t="shared" si="192"/>
        <v>2.5610783020097294</v>
      </c>
      <c r="Y159" s="2">
        <f t="shared" si="193"/>
        <v>363.9806548464141</v>
      </c>
    </row>
    <row r="160" spans="16:33" x14ac:dyDescent="0.2">
      <c r="P160">
        <v>220</v>
      </c>
      <c r="Q160" t="s">
        <v>296</v>
      </c>
      <c r="R160" t="s">
        <v>290</v>
      </c>
      <c r="S160" t="s">
        <v>6</v>
      </c>
      <c r="T160" s="3">
        <v>18.66119384765625</v>
      </c>
      <c r="V160" s="1" t="s">
        <v>206</v>
      </c>
      <c r="W160" s="3">
        <f t="shared" si="190"/>
        <v>27.989128112792969</v>
      </c>
      <c r="X160" s="2">
        <f t="shared" si="192"/>
        <v>2.709943379020245</v>
      </c>
      <c r="Y160" s="2">
        <f t="shared" si="193"/>
        <v>512.79452423979876</v>
      </c>
    </row>
    <row r="161" spans="16:25" x14ac:dyDescent="0.2">
      <c r="P161">
        <v>244</v>
      </c>
      <c r="Q161" t="s">
        <v>68</v>
      </c>
      <c r="R161" t="s">
        <v>302</v>
      </c>
      <c r="S161" t="s">
        <v>6</v>
      </c>
      <c r="T161" s="3">
        <v>18.631328582763672</v>
      </c>
      <c r="V161" s="1" t="s">
        <v>206</v>
      </c>
      <c r="W161" s="3">
        <f t="shared" si="190"/>
        <v>27.847515106201172</v>
      </c>
      <c r="X161" s="2">
        <f t="shared" si="192"/>
        <v>2.7518990589870027</v>
      </c>
      <c r="Y161" s="2">
        <f t="shared" si="193"/>
        <v>564.80568444057383</v>
      </c>
    </row>
    <row r="162" spans="16:25" x14ac:dyDescent="0.2">
      <c r="P162">
        <v>245</v>
      </c>
      <c r="Q162" t="s">
        <v>69</v>
      </c>
      <c r="R162" t="s">
        <v>302</v>
      </c>
      <c r="S162" t="s">
        <v>6</v>
      </c>
      <c r="T162" s="3">
        <v>19.166049957275391</v>
      </c>
      <c r="V162" s="1" t="s">
        <v>206</v>
      </c>
      <c r="W162" s="3">
        <f t="shared" si="190"/>
        <v>28.613498687744141</v>
      </c>
      <c r="X162" s="2">
        <f t="shared" si="192"/>
        <v>2.5249611330121358</v>
      </c>
      <c r="Y162" s="2">
        <f t="shared" si="193"/>
        <v>334.93546291900975</v>
      </c>
    </row>
    <row r="163" spans="16:25" x14ac:dyDescent="0.2">
      <c r="P163">
        <v>268</v>
      </c>
      <c r="Q163" t="s">
        <v>308</v>
      </c>
      <c r="R163" t="s">
        <v>302</v>
      </c>
      <c r="S163" t="s">
        <v>6</v>
      </c>
      <c r="T163" s="3">
        <v>18.817953109741211</v>
      </c>
      <c r="V163" s="1" t="s">
        <v>207</v>
      </c>
      <c r="W163" s="3">
        <f t="shared" si="190"/>
        <v>28.133293151855469</v>
      </c>
      <c r="X163" s="2">
        <f t="shared" si="192"/>
        <v>2.6672316084924401</v>
      </c>
      <c r="Y163" s="2">
        <f t="shared" si="193"/>
        <v>464.76306647919677</v>
      </c>
    </row>
    <row r="164" spans="16:25" x14ac:dyDescent="0.2">
      <c r="P164">
        <v>292</v>
      </c>
      <c r="Q164" t="s">
        <v>77</v>
      </c>
      <c r="R164" t="s">
        <v>314</v>
      </c>
      <c r="S164" t="s">
        <v>6</v>
      </c>
      <c r="T164" s="3">
        <v>18.497411727905273</v>
      </c>
      <c r="V164" s="1" t="s">
        <v>207</v>
      </c>
      <c r="W164" s="3">
        <f t="shared" si="190"/>
        <v>28.970617294311523</v>
      </c>
      <c r="X164" s="2">
        <f t="shared" si="192"/>
        <v>2.4191576173046778</v>
      </c>
      <c r="Y164" s="2">
        <f t="shared" si="193"/>
        <v>262.51711166668764</v>
      </c>
    </row>
    <row r="165" spans="16:25" x14ac:dyDescent="0.2">
      <c r="P165">
        <v>293</v>
      </c>
      <c r="Q165" t="s">
        <v>78</v>
      </c>
      <c r="R165" t="s">
        <v>314</v>
      </c>
      <c r="S165" t="s">
        <v>6</v>
      </c>
      <c r="T165" s="3">
        <v>18.610240936279297</v>
      </c>
      <c r="V165" s="1" t="s">
        <v>207</v>
      </c>
      <c r="W165" s="3">
        <f t="shared" si="190"/>
        <v>28.838962554931641</v>
      </c>
      <c r="X165" s="2">
        <f t="shared" si="192"/>
        <v>2.4581629618310554</v>
      </c>
      <c r="Y165" s="2">
        <f t="shared" si="193"/>
        <v>287.18579971496439</v>
      </c>
    </row>
    <row r="166" spans="16:25" x14ac:dyDescent="0.2">
      <c r="P166">
        <v>316</v>
      </c>
      <c r="Q166" t="s">
        <v>320</v>
      </c>
      <c r="R166" t="s">
        <v>314</v>
      </c>
      <c r="S166" t="s">
        <v>6</v>
      </c>
      <c r="T166" s="3">
        <v>18.58038330078125</v>
      </c>
      <c r="V166" s="1" t="s">
        <v>211</v>
      </c>
      <c r="W166" s="3">
        <f t="shared" si="190"/>
        <v>28.348220825195312</v>
      </c>
      <c r="X166" s="2">
        <f t="shared" si="192"/>
        <v>2.6035549950536812</v>
      </c>
      <c r="Y166" s="2">
        <f t="shared" ref="Y166:Y201" si="194">10^X166</f>
        <v>401.37932202570357</v>
      </c>
    </row>
    <row r="167" spans="16:25" x14ac:dyDescent="0.2">
      <c r="P167">
        <v>340</v>
      </c>
      <c r="Q167" t="s">
        <v>86</v>
      </c>
      <c r="R167" t="s">
        <v>326</v>
      </c>
      <c r="S167" t="s">
        <v>6</v>
      </c>
      <c r="T167" s="3">
        <v>18.300182342529297</v>
      </c>
      <c r="V167" s="1" t="s">
        <v>211</v>
      </c>
      <c r="W167" s="3">
        <f t="shared" si="190"/>
        <v>28.832220077514648</v>
      </c>
      <c r="X167" s="2">
        <f t="shared" si="192"/>
        <v>2.4601605553537031</v>
      </c>
      <c r="Y167" s="2">
        <f t="shared" si="194"/>
        <v>288.50979046590624</v>
      </c>
    </row>
    <row r="168" spans="16:25" x14ac:dyDescent="0.2">
      <c r="P168">
        <v>341</v>
      </c>
      <c r="Q168" t="s">
        <v>87</v>
      </c>
      <c r="R168" t="s">
        <v>326</v>
      </c>
      <c r="S168" t="s">
        <v>6</v>
      </c>
      <c r="T168" s="3">
        <v>18.486228942871094</v>
      </c>
      <c r="V168" s="1" t="s">
        <v>211</v>
      </c>
      <c r="W168" s="3">
        <f t="shared" si="190"/>
        <v>28.967739105224609</v>
      </c>
      <c r="X168" s="2">
        <f t="shared" si="192"/>
        <v>2.4200103382737512</v>
      </c>
      <c r="Y168" s="2">
        <f t="shared" si="194"/>
        <v>263.03306055258338</v>
      </c>
    </row>
    <row r="169" spans="16:25" x14ac:dyDescent="0.2">
      <c r="P169">
        <v>364</v>
      </c>
      <c r="Q169" t="s">
        <v>331</v>
      </c>
      <c r="R169" t="s">
        <v>326</v>
      </c>
      <c r="S169" t="s">
        <v>6</v>
      </c>
      <c r="T169" s="3">
        <v>18.248250961303711</v>
      </c>
      <c r="V169" s="1" t="s">
        <v>212</v>
      </c>
      <c r="W169" s="3">
        <f t="shared" si="190"/>
        <v>28.508779525756836</v>
      </c>
      <c r="X169" s="2">
        <f t="shared" si="192"/>
        <v>2.555986275069821</v>
      </c>
      <c r="Y169" s="2">
        <f t="shared" si="194"/>
        <v>359.73796624203641</v>
      </c>
    </row>
    <row r="170" spans="16:25" x14ac:dyDescent="0.2">
      <c r="P170">
        <v>6</v>
      </c>
      <c r="Q170" t="s">
        <v>10</v>
      </c>
      <c r="R170" t="s">
        <v>244</v>
      </c>
      <c r="S170" t="s">
        <v>6</v>
      </c>
      <c r="T170" s="3">
        <v>17.967296600341797</v>
      </c>
      <c r="V170" s="1" t="s">
        <v>212</v>
      </c>
      <c r="W170" s="3">
        <f t="shared" si="190"/>
        <v>28.670009613037109</v>
      </c>
      <c r="X170" s="2">
        <f t="shared" si="192"/>
        <v>2.508218643368854</v>
      </c>
      <c r="Y170" s="2">
        <f t="shared" si="194"/>
        <v>322.26908304074885</v>
      </c>
    </row>
    <row r="171" spans="16:25" x14ac:dyDescent="0.2">
      <c r="P171">
        <v>29</v>
      </c>
      <c r="Q171" t="s">
        <v>16</v>
      </c>
      <c r="R171" t="s">
        <v>244</v>
      </c>
      <c r="S171" t="s">
        <v>6</v>
      </c>
      <c r="T171" s="3">
        <v>17.971872329711914</v>
      </c>
      <c r="V171" s="1" t="s">
        <v>212</v>
      </c>
      <c r="W171" s="3">
        <f t="shared" si="190"/>
        <v>28.510429382324219</v>
      </c>
      <c r="X171" s="2">
        <f t="shared" si="192"/>
        <v>2.5554974721286356</v>
      </c>
      <c r="Y171" s="2">
        <f t="shared" si="194"/>
        <v>359.33330519988112</v>
      </c>
    </row>
    <row r="172" spans="16:25" x14ac:dyDescent="0.2">
      <c r="P172">
        <v>30</v>
      </c>
      <c r="Q172" t="s">
        <v>249</v>
      </c>
      <c r="R172" t="s">
        <v>244</v>
      </c>
      <c r="S172" t="s">
        <v>6</v>
      </c>
      <c r="T172" s="3">
        <v>18.413162231445312</v>
      </c>
      <c r="V172" s="1" t="s">
        <v>227</v>
      </c>
      <c r="W172" s="3">
        <f t="shared" si="190"/>
        <v>28.019468307495117</v>
      </c>
      <c r="X172" s="2">
        <f t="shared" si="192"/>
        <v>2.700954490713384</v>
      </c>
      <c r="Y172" s="2">
        <f t="shared" si="194"/>
        <v>502.28995230023406</v>
      </c>
    </row>
    <row r="173" spans="16:25" x14ac:dyDescent="0.2">
      <c r="P173">
        <v>54</v>
      </c>
      <c r="Q173" t="s">
        <v>24</v>
      </c>
      <c r="R173" t="s">
        <v>257</v>
      </c>
      <c r="S173" t="s">
        <v>6</v>
      </c>
      <c r="T173" s="3">
        <v>18.85456657409668</v>
      </c>
      <c r="V173" s="1" t="s">
        <v>227</v>
      </c>
      <c r="W173" s="3">
        <f t="shared" si="190"/>
        <v>28.034036636352539</v>
      </c>
      <c r="X173" s="2">
        <f t="shared" si="192"/>
        <v>2.6966383324882122</v>
      </c>
      <c r="Y173" s="2">
        <f t="shared" si="194"/>
        <v>497.32275690053535</v>
      </c>
    </row>
    <row r="174" spans="16:25" x14ac:dyDescent="0.2">
      <c r="P174">
        <v>77</v>
      </c>
      <c r="Q174" t="s">
        <v>32</v>
      </c>
      <c r="R174" t="s">
        <v>257</v>
      </c>
      <c r="S174" t="s">
        <v>6</v>
      </c>
      <c r="T174" s="3">
        <v>19.015422821044922</v>
      </c>
      <c r="V174" s="1" t="s">
        <v>227</v>
      </c>
      <c r="W174" s="3">
        <f t="shared" si="190"/>
        <v>27.670976638793945</v>
      </c>
      <c r="X174" s="2">
        <f t="shared" si="192"/>
        <v>2.8042021038740428</v>
      </c>
      <c r="Y174" s="2">
        <f t="shared" si="194"/>
        <v>637.09192990571125</v>
      </c>
    </row>
    <row r="175" spans="16:25" x14ac:dyDescent="0.2">
      <c r="P175">
        <v>78</v>
      </c>
      <c r="Q175" t="s">
        <v>263</v>
      </c>
      <c r="R175" t="s">
        <v>257</v>
      </c>
      <c r="S175" t="s">
        <v>6</v>
      </c>
      <c r="T175" s="3">
        <v>18.779035568237305</v>
      </c>
      <c r="V175" s="1" t="s">
        <v>229</v>
      </c>
      <c r="W175" s="3">
        <f t="shared" si="190"/>
        <v>28.156070709228516</v>
      </c>
      <c r="X175" s="2">
        <f t="shared" si="192"/>
        <v>2.6604833024535557</v>
      </c>
      <c r="Y175" s="2">
        <f t="shared" si="194"/>
        <v>457.59714107218201</v>
      </c>
    </row>
    <row r="176" spans="16:25" x14ac:dyDescent="0.2">
      <c r="P176">
        <v>102</v>
      </c>
      <c r="Q176" t="s">
        <v>40</v>
      </c>
      <c r="R176" t="s">
        <v>269</v>
      </c>
      <c r="S176" t="s">
        <v>6</v>
      </c>
      <c r="T176" s="3">
        <v>18.992240905761719</v>
      </c>
      <c r="V176" s="1" t="s">
        <v>229</v>
      </c>
      <c r="W176" s="3">
        <f t="shared" si="190"/>
        <v>29.281953811645508</v>
      </c>
      <c r="X176" s="2">
        <f t="shared" si="192"/>
        <v>2.3269179593975333</v>
      </c>
      <c r="Y176" s="2">
        <f t="shared" si="194"/>
        <v>212.28434073927929</v>
      </c>
    </row>
    <row r="177" spans="16:25" x14ac:dyDescent="0.2">
      <c r="P177">
        <v>125</v>
      </c>
      <c r="Q177" t="s">
        <v>45</v>
      </c>
      <c r="R177" t="s">
        <v>269</v>
      </c>
      <c r="S177" t="s">
        <v>6</v>
      </c>
      <c r="T177" s="3">
        <v>18.681852340698242</v>
      </c>
      <c r="V177" s="1" t="s">
        <v>229</v>
      </c>
      <c r="W177" s="3">
        <f t="shared" si="190"/>
        <v>28.600723266601562</v>
      </c>
      <c r="X177" s="2">
        <f t="shared" si="192"/>
        <v>2.528746106538216</v>
      </c>
      <c r="Y177" s="2">
        <f t="shared" si="194"/>
        <v>337.86725744151403</v>
      </c>
    </row>
    <row r="178" spans="16:25" x14ac:dyDescent="0.2">
      <c r="P178">
        <v>126</v>
      </c>
      <c r="Q178" t="s">
        <v>274</v>
      </c>
      <c r="R178" t="s">
        <v>269</v>
      </c>
      <c r="S178" t="s">
        <v>6</v>
      </c>
      <c r="T178" s="3">
        <v>19.173700332641602</v>
      </c>
      <c r="V178" s="1" t="s">
        <v>231</v>
      </c>
      <c r="W178" s="3">
        <f t="shared" si="190"/>
        <v>28.774753570556641</v>
      </c>
      <c r="X178" s="2">
        <f t="shared" si="192"/>
        <v>2.4771861551397985</v>
      </c>
      <c r="Y178" s="2">
        <f t="shared" si="194"/>
        <v>300.04483497193775</v>
      </c>
    </row>
    <row r="179" spans="16:25" x14ac:dyDescent="0.2">
      <c r="P179">
        <v>150</v>
      </c>
      <c r="Q179" t="s">
        <v>52</v>
      </c>
      <c r="R179" t="s">
        <v>280</v>
      </c>
      <c r="S179" t="s">
        <v>6</v>
      </c>
      <c r="T179" s="3">
        <v>18.531343460083008</v>
      </c>
      <c r="V179" s="1" t="s">
        <v>231</v>
      </c>
      <c r="W179" s="3">
        <f t="shared" si="190"/>
        <v>28.52699089050293</v>
      </c>
      <c r="X179" s="2">
        <f t="shared" si="192"/>
        <v>2.5505907947433037</v>
      </c>
      <c r="Y179" s="2">
        <f t="shared" si="194"/>
        <v>355.2963899133826</v>
      </c>
    </row>
    <row r="180" spans="16:25" x14ac:dyDescent="0.2">
      <c r="P180">
        <v>173</v>
      </c>
      <c r="Q180" t="s">
        <v>55</v>
      </c>
      <c r="R180" t="s">
        <v>280</v>
      </c>
      <c r="S180" t="s">
        <v>6</v>
      </c>
      <c r="T180" s="3">
        <v>19.417575836181641</v>
      </c>
      <c r="V180" s="1" t="s">
        <v>231</v>
      </c>
      <c r="W180" s="3">
        <f t="shared" si="190"/>
        <v>28.560184478759766</v>
      </c>
      <c r="X180" s="2">
        <f t="shared" si="192"/>
        <v>2.5407565316387393</v>
      </c>
      <c r="Y180" s="2">
        <f t="shared" si="194"/>
        <v>347.34138497226121</v>
      </c>
    </row>
    <row r="181" spans="16:25" x14ac:dyDescent="0.2">
      <c r="P181">
        <v>174</v>
      </c>
      <c r="Q181" t="s">
        <v>285</v>
      </c>
      <c r="R181" t="s">
        <v>280</v>
      </c>
      <c r="S181" t="s">
        <v>6</v>
      </c>
      <c r="T181" s="3">
        <v>18.532669067382812</v>
      </c>
      <c r="V181" s="1" t="s">
        <v>233</v>
      </c>
      <c r="W181" s="3">
        <f t="shared" si="190"/>
        <v>28.265756607055664</v>
      </c>
      <c r="X181" s="2">
        <f t="shared" si="192"/>
        <v>2.627986665761366</v>
      </c>
      <c r="Y181" s="2">
        <f t="shared" si="194"/>
        <v>424.60652695894464</v>
      </c>
    </row>
    <row r="182" spans="16:25" x14ac:dyDescent="0.2">
      <c r="P182">
        <v>198</v>
      </c>
      <c r="Q182" t="s">
        <v>61</v>
      </c>
      <c r="R182" t="s">
        <v>291</v>
      </c>
      <c r="S182" t="s">
        <v>6</v>
      </c>
      <c r="T182" s="3">
        <v>19.251787185668945</v>
      </c>
      <c r="V182" s="1" t="s">
        <v>233</v>
      </c>
      <c r="W182" s="3">
        <f t="shared" si="190"/>
        <v>28.824974060058594</v>
      </c>
      <c r="X182" s="2">
        <f t="shared" si="192"/>
        <v>2.4623073326641807</v>
      </c>
      <c r="Y182" s="2">
        <f t="shared" si="194"/>
        <v>289.93946463780134</v>
      </c>
    </row>
    <row r="183" spans="16:25" x14ac:dyDescent="0.2">
      <c r="P183">
        <v>221</v>
      </c>
      <c r="Q183" t="s">
        <v>64</v>
      </c>
      <c r="R183" t="s">
        <v>291</v>
      </c>
      <c r="S183" t="s">
        <v>6</v>
      </c>
      <c r="T183" s="3">
        <v>19.421459197998047</v>
      </c>
      <c r="V183" s="1" t="s">
        <v>233</v>
      </c>
      <c r="W183" s="3">
        <f t="shared" si="190"/>
        <v>28.183584213256836</v>
      </c>
      <c r="X183" s="2">
        <f t="shared" si="192"/>
        <v>2.6523318776829221</v>
      </c>
      <c r="Y183" s="2">
        <f t="shared" si="194"/>
        <v>449.08844172127897</v>
      </c>
    </row>
    <row r="184" spans="16:25" ht="16" x14ac:dyDescent="0.2">
      <c r="P184">
        <v>222</v>
      </c>
      <c r="Q184" t="s">
        <v>297</v>
      </c>
      <c r="R184" t="s">
        <v>291</v>
      </c>
      <c r="S184" t="s">
        <v>6</v>
      </c>
      <c r="T184" s="3">
        <v>19.424215316772461</v>
      </c>
      <c r="V184" s="14" t="s">
        <v>235</v>
      </c>
      <c r="W184" s="3">
        <f t="shared" si="190"/>
        <v>29.552553176879883</v>
      </c>
      <c r="X184" s="2">
        <f t="shared" si="192"/>
        <v>2.2467474959618761</v>
      </c>
      <c r="Y184" s="2">
        <f t="shared" si="194"/>
        <v>176.50113234823635</v>
      </c>
    </row>
    <row r="185" spans="16:25" ht="16" x14ac:dyDescent="0.2">
      <c r="P185">
        <v>246</v>
      </c>
      <c r="Q185" t="s">
        <v>70</v>
      </c>
      <c r="R185" t="s">
        <v>303</v>
      </c>
      <c r="S185" t="s">
        <v>6</v>
      </c>
      <c r="T185" s="3">
        <v>19.405179977416992</v>
      </c>
      <c r="V185" s="14" t="s">
        <v>235</v>
      </c>
      <c r="W185" s="3">
        <f t="shared" si="190"/>
        <v>29.436979293823242</v>
      </c>
      <c r="X185" s="2">
        <f t="shared" si="192"/>
        <v>2.2809885658094866</v>
      </c>
      <c r="Y185" s="2">
        <f t="shared" si="194"/>
        <v>190.9802976236044</v>
      </c>
    </row>
    <row r="186" spans="16:25" ht="16" x14ac:dyDescent="0.2">
      <c r="P186">
        <v>269</v>
      </c>
      <c r="Q186" t="s">
        <v>73</v>
      </c>
      <c r="R186" t="s">
        <v>303</v>
      </c>
      <c r="S186" t="s">
        <v>6</v>
      </c>
      <c r="T186" s="3">
        <v>19.473020553588867</v>
      </c>
      <c r="V186" s="14" t="s">
        <v>235</v>
      </c>
      <c r="W186" s="3">
        <f t="shared" si="190"/>
        <v>29.180271148681641</v>
      </c>
      <c r="X186" s="2">
        <f t="shared" si="192"/>
        <v>2.3570434780073954</v>
      </c>
      <c r="Y186" s="2">
        <f t="shared" si="194"/>
        <v>227.53252062989841</v>
      </c>
    </row>
    <row r="187" spans="16:25" ht="16" x14ac:dyDescent="0.2">
      <c r="P187">
        <v>270</v>
      </c>
      <c r="Q187" t="s">
        <v>309</v>
      </c>
      <c r="R187" t="s">
        <v>303</v>
      </c>
      <c r="S187" t="s">
        <v>6</v>
      </c>
      <c r="T187" s="3">
        <v>19.315311431884766</v>
      </c>
      <c r="V187" s="14" t="s">
        <v>236</v>
      </c>
      <c r="W187" s="3">
        <f t="shared" si="190"/>
        <v>29.53962516784668</v>
      </c>
      <c r="X187" s="2">
        <f t="shared" si="192"/>
        <v>2.2505776766963894</v>
      </c>
      <c r="Y187" s="2">
        <f t="shared" si="194"/>
        <v>178.06463618022022</v>
      </c>
    </row>
    <row r="188" spans="16:25" ht="16" x14ac:dyDescent="0.2">
      <c r="P188">
        <v>294</v>
      </c>
      <c r="Q188" t="s">
        <v>79</v>
      </c>
      <c r="R188" t="s">
        <v>315</v>
      </c>
      <c r="S188" t="s">
        <v>6</v>
      </c>
      <c r="T188" s="3">
        <v>18.822965621948242</v>
      </c>
      <c r="V188" s="14" t="s">
        <v>236</v>
      </c>
      <c r="W188" s="3">
        <f t="shared" si="190"/>
        <v>29.001768112182617</v>
      </c>
      <c r="X188" s="2">
        <f t="shared" si="192"/>
        <v>2.4099285657030145</v>
      </c>
      <c r="Y188" s="2">
        <f t="shared" si="194"/>
        <v>256.99730297212921</v>
      </c>
    </row>
    <row r="189" spans="16:25" ht="16" x14ac:dyDescent="0.2">
      <c r="P189">
        <v>317</v>
      </c>
      <c r="Q189" t="s">
        <v>82</v>
      </c>
      <c r="R189" t="s">
        <v>315</v>
      </c>
      <c r="S189" t="s">
        <v>6</v>
      </c>
      <c r="T189" s="3">
        <v>18.79121208190918</v>
      </c>
      <c r="V189" s="14" t="s">
        <v>236</v>
      </c>
      <c r="W189" s="3">
        <f t="shared" si="190"/>
        <v>29.00196647644043</v>
      </c>
      <c r="X189" s="2">
        <f t="shared" si="192"/>
        <v>2.4098697963320515</v>
      </c>
      <c r="Y189" s="2">
        <f t="shared" si="194"/>
        <v>256.96252807032499</v>
      </c>
    </row>
    <row r="190" spans="16:25" ht="16" x14ac:dyDescent="0.2">
      <c r="P190">
        <v>318</v>
      </c>
      <c r="Q190" t="s">
        <v>321</v>
      </c>
      <c r="R190" t="s">
        <v>315</v>
      </c>
      <c r="S190" t="s">
        <v>6</v>
      </c>
      <c r="T190" s="3">
        <v>18.937089920043945</v>
      </c>
      <c r="V190" s="14" t="s">
        <v>237</v>
      </c>
      <c r="W190" s="3">
        <f t="shared" si="190"/>
        <v>28.088565826416016</v>
      </c>
      <c r="X190" s="2">
        <f t="shared" si="192"/>
        <v>2.6804829714644587</v>
      </c>
      <c r="Y190" s="2">
        <f t="shared" si="194"/>
        <v>479.16266473850715</v>
      </c>
    </row>
    <row r="191" spans="16:25" ht="16" x14ac:dyDescent="0.2">
      <c r="P191">
        <v>342</v>
      </c>
      <c r="Q191" t="s">
        <v>88</v>
      </c>
      <c r="R191" t="s">
        <v>327</v>
      </c>
      <c r="S191" t="s">
        <v>6</v>
      </c>
      <c r="T191" s="3">
        <v>18.279693603515625</v>
      </c>
      <c r="V191" s="14" t="s">
        <v>237</v>
      </c>
      <c r="W191" s="3">
        <f t="shared" si="190"/>
        <v>28.365341186523438</v>
      </c>
      <c r="X191" s="2">
        <f t="shared" si="192"/>
        <v>2.5984827462674622</v>
      </c>
      <c r="Y191" s="2">
        <f t="shared" si="194"/>
        <v>396.71876770105001</v>
      </c>
    </row>
    <row r="192" spans="16:25" ht="16" x14ac:dyDescent="0.2">
      <c r="P192">
        <v>365</v>
      </c>
      <c r="Q192" t="s">
        <v>91</v>
      </c>
      <c r="R192" t="s">
        <v>327</v>
      </c>
      <c r="S192" t="s">
        <v>6</v>
      </c>
      <c r="T192" s="3">
        <v>18.50370979309082</v>
      </c>
      <c r="V192" s="14" t="s">
        <v>237</v>
      </c>
      <c r="W192" s="3">
        <f t="shared" si="190"/>
        <v>28.477184295654297</v>
      </c>
      <c r="X192" s="2">
        <f t="shared" si="192"/>
        <v>2.5653469926660462</v>
      </c>
      <c r="Y192" s="2">
        <f t="shared" si="194"/>
        <v>367.57586902412982</v>
      </c>
    </row>
    <row r="193" spans="16:25" ht="16" x14ac:dyDescent="0.2">
      <c r="P193">
        <v>366</v>
      </c>
      <c r="Q193" t="s">
        <v>332</v>
      </c>
      <c r="R193" t="s">
        <v>327</v>
      </c>
      <c r="S193" t="s">
        <v>6</v>
      </c>
      <c r="T193" s="3">
        <v>18.417245864868164</v>
      </c>
      <c r="V193" s="14" t="s">
        <v>239</v>
      </c>
      <c r="W193" s="3">
        <f t="shared" si="190"/>
        <v>28.295988082885742</v>
      </c>
      <c r="X193" s="2">
        <f t="shared" si="192"/>
        <v>2.6190299875905136</v>
      </c>
      <c r="Y193" s="2">
        <f t="shared" si="194"/>
        <v>415.93932968849111</v>
      </c>
    </row>
    <row r="194" spans="16:25" ht="16" x14ac:dyDescent="0.2">
      <c r="P194">
        <v>7</v>
      </c>
      <c r="Q194" t="s">
        <v>11</v>
      </c>
      <c r="R194" t="s">
        <v>245</v>
      </c>
      <c r="S194" t="s">
        <v>6</v>
      </c>
      <c r="T194" s="3">
        <v>18.78532600402832</v>
      </c>
      <c r="V194" s="14" t="s">
        <v>239</v>
      </c>
      <c r="W194" s="3">
        <f t="shared" si="190"/>
        <v>28.176351547241211</v>
      </c>
      <c r="X194" s="2">
        <f t="shared" si="192"/>
        <v>2.6544746993626616</v>
      </c>
      <c r="Y194" s="2">
        <f t="shared" si="194"/>
        <v>451.30973268250176</v>
      </c>
    </row>
    <row r="195" spans="16:25" ht="16" x14ac:dyDescent="0.2">
      <c r="P195">
        <v>8</v>
      </c>
      <c r="Q195" t="s">
        <v>12</v>
      </c>
      <c r="R195" t="s">
        <v>245</v>
      </c>
      <c r="S195" t="s">
        <v>6</v>
      </c>
      <c r="T195" s="3">
        <v>18.678474426269531</v>
      </c>
      <c r="V195" s="14" t="s">
        <v>239</v>
      </c>
      <c r="W195" s="3">
        <f t="shared" si="190"/>
        <v>28.242238998413086</v>
      </c>
      <c r="X195" s="2">
        <f t="shared" si="192"/>
        <v>2.6349542267611521</v>
      </c>
      <c r="Y195" s="2">
        <f t="shared" si="194"/>
        <v>431.47359850434509</v>
      </c>
    </row>
    <row r="196" spans="16:25" ht="16" x14ac:dyDescent="0.2">
      <c r="P196">
        <v>31</v>
      </c>
      <c r="Q196" t="s">
        <v>17</v>
      </c>
      <c r="R196" t="s">
        <v>245</v>
      </c>
      <c r="S196" t="s">
        <v>6</v>
      </c>
      <c r="T196" s="3">
        <v>18.571517944335938</v>
      </c>
      <c r="V196" s="14" t="s">
        <v>241</v>
      </c>
      <c r="W196" s="3">
        <f t="shared" si="190"/>
        <v>28.736055374145508</v>
      </c>
      <c r="X196" s="2">
        <f t="shared" si="192"/>
        <v>2.4886512682885948</v>
      </c>
      <c r="Y196" s="2">
        <f t="shared" si="194"/>
        <v>308.07131920284371</v>
      </c>
    </row>
    <row r="197" spans="16:25" ht="16" x14ac:dyDescent="0.2">
      <c r="P197">
        <v>55</v>
      </c>
      <c r="Q197" t="s">
        <v>25</v>
      </c>
      <c r="R197" t="s">
        <v>258</v>
      </c>
      <c r="S197" t="s">
        <v>6</v>
      </c>
      <c r="T197" s="3">
        <v>19.30189323425293</v>
      </c>
      <c r="V197" s="14" t="s">
        <v>241</v>
      </c>
      <c r="W197" s="3">
        <f t="shared" si="190"/>
        <v>28.039361953735352</v>
      </c>
      <c r="X197" s="2">
        <f t="shared" si="192"/>
        <v>2.6950606009138895</v>
      </c>
      <c r="Y197" s="2">
        <f t="shared" si="194"/>
        <v>495.5193301342207</v>
      </c>
    </row>
    <row r="198" spans="16:25" ht="16" x14ac:dyDescent="0.2">
      <c r="P198">
        <v>56</v>
      </c>
      <c r="Q198" t="s">
        <v>26</v>
      </c>
      <c r="R198" t="s">
        <v>258</v>
      </c>
      <c r="S198" t="s">
        <v>6</v>
      </c>
      <c r="T198" s="3">
        <v>19.58294677734375</v>
      </c>
      <c r="V198" s="14" t="s">
        <v>241</v>
      </c>
      <c r="W198" s="3">
        <f t="shared" si="190"/>
        <v>28.430915832519531</v>
      </c>
      <c r="X198" s="2">
        <f t="shared" si="192"/>
        <v>2.579054948443241</v>
      </c>
      <c r="Y198" s="2">
        <f t="shared" si="194"/>
        <v>379.36298025659733</v>
      </c>
    </row>
    <row r="199" spans="16:25" ht="16" x14ac:dyDescent="0.2">
      <c r="P199">
        <v>79</v>
      </c>
      <c r="Q199" t="s">
        <v>33</v>
      </c>
      <c r="R199" t="s">
        <v>258</v>
      </c>
      <c r="S199" t="s">
        <v>6</v>
      </c>
      <c r="T199" s="3">
        <v>19.418437957763672</v>
      </c>
      <c r="V199" s="14" t="s">
        <v>242</v>
      </c>
      <c r="W199" s="3">
        <f t="shared" si="190"/>
        <v>29.336370468139648</v>
      </c>
      <c r="X199" s="2">
        <f t="shared" si="192"/>
        <v>2.3107959386899992</v>
      </c>
      <c r="Y199" s="2">
        <f t="shared" si="194"/>
        <v>204.54833026585388</v>
      </c>
    </row>
    <row r="200" spans="16:25" ht="16" x14ac:dyDescent="0.2">
      <c r="P200">
        <v>103</v>
      </c>
      <c r="Q200" t="s">
        <v>41</v>
      </c>
      <c r="R200" t="s">
        <v>270</v>
      </c>
      <c r="S200" t="s">
        <v>6</v>
      </c>
      <c r="T200" s="3">
        <v>18.434778213500977</v>
      </c>
      <c r="V200" s="14" t="s">
        <v>242</v>
      </c>
      <c r="W200" s="3">
        <f t="shared" si="190"/>
        <v>29.50343132019043</v>
      </c>
      <c r="X200" s="2">
        <f t="shared" si="192"/>
        <v>2.261300826536774</v>
      </c>
      <c r="Y200" s="2">
        <f t="shared" si="194"/>
        <v>182.51595136791843</v>
      </c>
    </row>
    <row r="201" spans="16:25" ht="16" x14ac:dyDescent="0.2">
      <c r="P201">
        <v>104</v>
      </c>
      <c r="Q201" t="s">
        <v>42</v>
      </c>
      <c r="R201" t="s">
        <v>270</v>
      </c>
      <c r="S201" t="s">
        <v>6</v>
      </c>
      <c r="T201" s="3">
        <v>18.847780227661133</v>
      </c>
      <c r="V201" s="14" t="s">
        <v>242</v>
      </c>
      <c r="W201" s="3">
        <f t="shared" si="190"/>
        <v>29.896278381347656</v>
      </c>
      <c r="X201" s="2">
        <f t="shared" si="192"/>
        <v>2.1449120429746529</v>
      </c>
      <c r="Y201" s="2">
        <f t="shared" si="194"/>
        <v>139.60855852529622</v>
      </c>
    </row>
    <row r="202" spans="16:25" ht="16" x14ac:dyDescent="0.2">
      <c r="P202">
        <v>127</v>
      </c>
      <c r="Q202" t="s">
        <v>46</v>
      </c>
      <c r="R202" t="s">
        <v>270</v>
      </c>
      <c r="S202" t="s">
        <v>6</v>
      </c>
      <c r="T202" s="3">
        <v>18.440587997436523</v>
      </c>
      <c r="V202" s="14" t="s">
        <v>83</v>
      </c>
      <c r="W202" s="3">
        <f t="shared" si="190"/>
        <v>29.154655456542969</v>
      </c>
      <c r="X202" s="2">
        <f t="shared" si="192"/>
        <v>2.36463263812314</v>
      </c>
      <c r="Y202" s="2">
        <f>10^X202</f>
        <v>231.54352364234362</v>
      </c>
    </row>
    <row r="203" spans="16:25" ht="16" x14ac:dyDescent="0.2">
      <c r="P203">
        <v>151</v>
      </c>
      <c r="Q203" t="s">
        <v>116</v>
      </c>
      <c r="R203" t="s">
        <v>281</v>
      </c>
      <c r="S203" t="s">
        <v>6</v>
      </c>
      <c r="T203" s="3">
        <v>19.777500152587891</v>
      </c>
      <c r="V203" s="14" t="s">
        <v>83</v>
      </c>
      <c r="W203" s="3">
        <f t="shared" si="190"/>
        <v>28.486700057983398</v>
      </c>
      <c r="X203" s="2">
        <f t="shared" si="192"/>
        <v>2.5625277581301229</v>
      </c>
      <c r="Y203" s="2">
        <f t="shared" ref="Y203:Y222" si="195">10^X203</f>
        <v>365.19746827184889</v>
      </c>
    </row>
    <row r="204" spans="16:25" ht="16" x14ac:dyDescent="0.2">
      <c r="P204">
        <v>152</v>
      </c>
      <c r="Q204" t="s">
        <v>117</v>
      </c>
      <c r="R204" t="s">
        <v>281</v>
      </c>
      <c r="S204" t="s">
        <v>6</v>
      </c>
      <c r="T204" s="3">
        <v>19.647600173950195</v>
      </c>
      <c r="V204" s="14" t="s">
        <v>83</v>
      </c>
      <c r="W204" s="3">
        <f t="shared" si="190"/>
        <v>28.997310638427734</v>
      </c>
      <c r="X204" s="2">
        <f t="shared" si="192"/>
        <v>2.411249181279373</v>
      </c>
      <c r="Y204" s="2">
        <f t="shared" si="195"/>
        <v>257.77997740077609</v>
      </c>
    </row>
    <row r="205" spans="16:25" ht="16" x14ac:dyDescent="0.2">
      <c r="P205">
        <v>175</v>
      </c>
      <c r="Q205" t="s">
        <v>119</v>
      </c>
      <c r="R205" t="s">
        <v>281</v>
      </c>
      <c r="S205" t="s">
        <v>6</v>
      </c>
      <c r="T205" s="3">
        <v>19.688299179077148</v>
      </c>
      <c r="V205" s="14" t="s">
        <v>84</v>
      </c>
      <c r="W205" s="3">
        <f t="shared" si="190"/>
        <v>29.961551666259766</v>
      </c>
      <c r="X205" s="2">
        <f t="shared" si="192"/>
        <v>2.1255735293870877</v>
      </c>
      <c r="Y205" s="2">
        <f t="shared" si="195"/>
        <v>133.52836441888357</v>
      </c>
    </row>
    <row r="206" spans="16:25" ht="16" x14ac:dyDescent="0.2">
      <c r="P206">
        <v>199</v>
      </c>
      <c r="Q206" t="s">
        <v>120</v>
      </c>
      <c r="R206" t="s">
        <v>292</v>
      </c>
      <c r="S206" t="s">
        <v>6</v>
      </c>
      <c r="T206" s="3">
        <v>19.28849983215332</v>
      </c>
      <c r="V206" s="14" t="s">
        <v>84</v>
      </c>
      <c r="W206" s="3">
        <f t="shared" si="190"/>
        <v>29.577960968017578</v>
      </c>
      <c r="X206" s="2">
        <f t="shared" si="192"/>
        <v>2.2392199306676219</v>
      </c>
      <c r="Y206" s="2">
        <f t="shared" si="195"/>
        <v>173.46822341906045</v>
      </c>
    </row>
    <row r="207" spans="16:25" ht="16" x14ac:dyDescent="0.2">
      <c r="P207">
        <v>200</v>
      </c>
      <c r="Q207" t="s">
        <v>121</v>
      </c>
      <c r="R207" t="s">
        <v>292</v>
      </c>
      <c r="S207" t="s">
        <v>6</v>
      </c>
      <c r="T207" s="3">
        <v>19.284080505371094</v>
      </c>
      <c r="V207" s="14" t="s">
        <v>84</v>
      </c>
      <c r="W207" s="3">
        <f t="shared" si="190"/>
        <v>29.454072952270508</v>
      </c>
      <c r="X207" s="2">
        <f t="shared" si="192"/>
        <v>2.2759242282847434</v>
      </c>
      <c r="Y207" s="2">
        <f t="shared" si="195"/>
        <v>188.76619784272719</v>
      </c>
    </row>
    <row r="208" spans="16:25" ht="16" x14ac:dyDescent="0.2">
      <c r="P208">
        <v>223</v>
      </c>
      <c r="Q208" t="s">
        <v>122</v>
      </c>
      <c r="R208" t="s">
        <v>292</v>
      </c>
      <c r="S208" t="s">
        <v>6</v>
      </c>
      <c r="T208" s="3">
        <v>19.279970169067383</v>
      </c>
      <c r="V208" s="14" t="s">
        <v>85</v>
      </c>
      <c r="W208" s="3">
        <f t="shared" si="190"/>
        <v>29.099275588989258</v>
      </c>
      <c r="X208" s="2">
        <f t="shared" si="192"/>
        <v>2.3810400293339096</v>
      </c>
      <c r="Y208" s="2">
        <f t="shared" si="195"/>
        <v>240.45844226178733</v>
      </c>
    </row>
    <row r="209" spans="16:25" ht="16" x14ac:dyDescent="0.2">
      <c r="P209">
        <v>247</v>
      </c>
      <c r="Q209" t="s">
        <v>123</v>
      </c>
      <c r="R209" t="s">
        <v>304</v>
      </c>
      <c r="S209" t="s">
        <v>6</v>
      </c>
      <c r="T209" s="3">
        <v>19.286296844482422</v>
      </c>
      <c r="V209" s="14" t="s">
        <v>85</v>
      </c>
      <c r="W209" s="3">
        <f t="shared" si="190"/>
        <v>28.627693176269531</v>
      </c>
      <c r="X209" s="2">
        <f t="shared" si="192"/>
        <v>2.5207557324476255</v>
      </c>
      <c r="Y209" s="2">
        <f t="shared" si="195"/>
        <v>331.70783705576417</v>
      </c>
    </row>
    <row r="210" spans="16:25" ht="16" x14ac:dyDescent="0.2">
      <c r="P210">
        <v>248</v>
      </c>
      <c r="Q210" t="s">
        <v>124</v>
      </c>
      <c r="R210" t="s">
        <v>304</v>
      </c>
      <c r="S210" t="s">
        <v>6</v>
      </c>
      <c r="T210" s="3">
        <v>19.306150436401367</v>
      </c>
      <c r="V210" s="14" t="s">
        <v>85</v>
      </c>
      <c r="W210" s="3">
        <f t="shared" si="190"/>
        <v>28.774763107299805</v>
      </c>
      <c r="X210" s="2">
        <f t="shared" si="192"/>
        <v>2.4771833296892716</v>
      </c>
      <c r="Y210" s="2">
        <f t="shared" si="195"/>
        <v>300.04288293451924</v>
      </c>
    </row>
    <row r="211" spans="16:25" ht="16" x14ac:dyDescent="0.2">
      <c r="P211">
        <v>271</v>
      </c>
      <c r="Q211" t="s">
        <v>125</v>
      </c>
      <c r="R211" t="s">
        <v>304</v>
      </c>
      <c r="S211" t="s">
        <v>6</v>
      </c>
      <c r="T211" s="3">
        <v>19.132402420043945</v>
      </c>
      <c r="V211" s="14" t="s">
        <v>86</v>
      </c>
      <c r="W211" s="3">
        <f t="shared" si="190"/>
        <v>29.093479156494141</v>
      </c>
      <c r="X211" s="2">
        <f t="shared" ref="X211:X255" si="196">((W211-$J$25)/$J$24)</f>
        <v>2.3827573381642702</v>
      </c>
      <c r="Y211" s="2">
        <f t="shared" si="195"/>
        <v>241.41115738340815</v>
      </c>
    </row>
    <row r="212" spans="16:25" ht="16" x14ac:dyDescent="0.2">
      <c r="P212">
        <v>295</v>
      </c>
      <c r="Q212" t="s">
        <v>126</v>
      </c>
      <c r="R212" t="s">
        <v>316</v>
      </c>
      <c r="S212" t="s">
        <v>6</v>
      </c>
      <c r="T212" s="3">
        <v>19.479061126708984</v>
      </c>
      <c r="V212" s="14" t="s">
        <v>86</v>
      </c>
      <c r="W212" s="3">
        <f t="shared" si="190"/>
        <v>29.280780792236328</v>
      </c>
      <c r="X212" s="2">
        <f t="shared" si="196"/>
        <v>2.3272654898123646</v>
      </c>
      <c r="Y212" s="2">
        <f t="shared" si="195"/>
        <v>212.45428255090818</v>
      </c>
    </row>
    <row r="213" spans="16:25" ht="16" x14ac:dyDescent="0.2">
      <c r="P213">
        <v>296</v>
      </c>
      <c r="Q213" t="s">
        <v>127</v>
      </c>
      <c r="R213" t="s">
        <v>316</v>
      </c>
      <c r="S213" t="s">
        <v>6</v>
      </c>
      <c r="T213" s="3">
        <v>19.520942687988281</v>
      </c>
      <c r="V213" s="14" t="s">
        <v>86</v>
      </c>
      <c r="W213" s="3">
        <f t="shared" ref="W213:W276" si="197">T67</f>
        <v>29.231494903564453</v>
      </c>
      <c r="X213" s="2">
        <f t="shared" si="196"/>
        <v>2.3418674181363284</v>
      </c>
      <c r="Y213" s="2">
        <f t="shared" si="195"/>
        <v>219.71890102806964</v>
      </c>
    </row>
    <row r="214" spans="16:25" ht="16" x14ac:dyDescent="0.2">
      <c r="P214">
        <v>319</v>
      </c>
      <c r="Q214" t="s">
        <v>128</v>
      </c>
      <c r="R214" t="s">
        <v>316</v>
      </c>
      <c r="S214" t="s">
        <v>6</v>
      </c>
      <c r="T214" s="3">
        <v>19.477748870849609</v>
      </c>
      <c r="V214" s="14" t="s">
        <v>87</v>
      </c>
      <c r="W214" s="3">
        <f t="shared" si="197"/>
        <v>29.076667785644531</v>
      </c>
      <c r="X214" s="2">
        <f t="shared" si="196"/>
        <v>2.387738042353412</v>
      </c>
      <c r="Y214" s="2">
        <f t="shared" si="195"/>
        <v>244.19571692124578</v>
      </c>
    </row>
    <row r="215" spans="16:25" ht="16" x14ac:dyDescent="0.2">
      <c r="P215">
        <v>343</v>
      </c>
      <c r="Q215" t="s">
        <v>129</v>
      </c>
      <c r="R215" t="s">
        <v>328</v>
      </c>
      <c r="S215" t="s">
        <v>6</v>
      </c>
      <c r="T215" s="3">
        <v>18.975265502929688</v>
      </c>
      <c r="V215" s="14" t="s">
        <v>87</v>
      </c>
      <c r="W215" s="3">
        <f t="shared" si="197"/>
        <v>28.846551895141602</v>
      </c>
      <c r="X215" s="2">
        <f t="shared" si="196"/>
        <v>2.4559144683016032</v>
      </c>
      <c r="Y215" s="2">
        <f t="shared" si="195"/>
        <v>285.70278134387695</v>
      </c>
    </row>
    <row r="216" spans="16:25" ht="16" x14ac:dyDescent="0.2">
      <c r="P216">
        <v>344</v>
      </c>
      <c r="Q216" t="s">
        <v>130</v>
      </c>
      <c r="R216" t="s">
        <v>328</v>
      </c>
      <c r="S216" t="s">
        <v>6</v>
      </c>
      <c r="T216" s="3">
        <v>18.93785285949707</v>
      </c>
      <c r="V216" s="14" t="s">
        <v>87</v>
      </c>
      <c r="W216" s="3">
        <f t="shared" si="197"/>
        <v>29.404884338378906</v>
      </c>
      <c r="X216" s="2">
        <f t="shared" si="196"/>
        <v>2.2904973370133308</v>
      </c>
      <c r="Y216" s="2">
        <f t="shared" si="195"/>
        <v>195.20787643409946</v>
      </c>
    </row>
    <row r="217" spans="16:25" ht="16" x14ac:dyDescent="0.2">
      <c r="P217">
        <v>367</v>
      </c>
      <c r="Q217" t="s">
        <v>133</v>
      </c>
      <c r="R217" t="s">
        <v>328</v>
      </c>
      <c r="S217" t="s">
        <v>6</v>
      </c>
      <c r="T217" s="3">
        <v>18.991636276245117</v>
      </c>
      <c r="V217" s="14" t="s">
        <v>88</v>
      </c>
      <c r="W217" s="3">
        <f t="shared" si="197"/>
        <v>28.435178756713867</v>
      </c>
      <c r="X217" s="2">
        <f t="shared" si="196"/>
        <v>2.5777919720576348</v>
      </c>
      <c r="Y217" s="2">
        <f t="shared" si="195"/>
        <v>378.26135335592437</v>
      </c>
    </row>
    <row r="218" spans="16:25" ht="16" x14ac:dyDescent="0.2">
      <c r="P218">
        <v>9</v>
      </c>
      <c r="Q218" t="s">
        <v>13</v>
      </c>
      <c r="R218" t="s">
        <v>246</v>
      </c>
      <c r="S218" t="s">
        <v>6</v>
      </c>
      <c r="T218" s="3">
        <v>19.300563812255859</v>
      </c>
      <c r="V218" s="14" t="s">
        <v>88</v>
      </c>
      <c r="W218" s="3">
        <f t="shared" si="197"/>
        <v>28.813037872314453</v>
      </c>
      <c r="X218" s="2">
        <f t="shared" si="196"/>
        <v>2.4658436665438774</v>
      </c>
      <c r="Y218" s="2">
        <f t="shared" si="195"/>
        <v>292.30999569693205</v>
      </c>
    </row>
    <row r="219" spans="16:25" ht="16" x14ac:dyDescent="0.2">
      <c r="P219">
        <v>32</v>
      </c>
      <c r="Q219" t="s">
        <v>250</v>
      </c>
      <c r="R219" t="s">
        <v>246</v>
      </c>
      <c r="S219" t="s">
        <v>6</v>
      </c>
      <c r="T219" s="3">
        <v>19.148857116699219</v>
      </c>
      <c r="V219" s="14" t="s">
        <v>88</v>
      </c>
      <c r="W219" s="3">
        <f t="shared" si="197"/>
        <v>28.584560394287109</v>
      </c>
      <c r="X219" s="2">
        <f t="shared" si="196"/>
        <v>2.5335346800915155</v>
      </c>
      <c r="Y219" s="2">
        <f t="shared" si="195"/>
        <v>341.61322873245052</v>
      </c>
    </row>
    <row r="220" spans="16:25" ht="16" x14ac:dyDescent="0.2">
      <c r="P220">
        <v>33</v>
      </c>
      <c r="Q220" t="s">
        <v>18</v>
      </c>
      <c r="R220" t="s">
        <v>246</v>
      </c>
      <c r="S220" t="s">
        <v>6</v>
      </c>
      <c r="T220" s="3">
        <v>19.013826370239258</v>
      </c>
      <c r="V220" s="14" t="s">
        <v>129</v>
      </c>
      <c r="W220" s="3">
        <f t="shared" si="197"/>
        <v>28.745975494384766</v>
      </c>
      <c r="X220" s="2">
        <f t="shared" si="196"/>
        <v>2.4857122346503235</v>
      </c>
      <c r="Y220" s="2">
        <f t="shared" si="195"/>
        <v>305.99352358660661</v>
      </c>
    </row>
    <row r="221" spans="16:25" ht="16" x14ac:dyDescent="0.2">
      <c r="P221">
        <v>57</v>
      </c>
      <c r="Q221" t="s">
        <v>27</v>
      </c>
      <c r="R221" t="s">
        <v>259</v>
      </c>
      <c r="S221" t="s">
        <v>6</v>
      </c>
      <c r="T221" s="3">
        <v>19.330177307128906</v>
      </c>
      <c r="V221" s="14" t="s">
        <v>129</v>
      </c>
      <c r="W221" s="3">
        <f t="shared" si="197"/>
        <v>28.979335784912109</v>
      </c>
      <c r="X221" s="2">
        <f t="shared" si="196"/>
        <v>2.4165745904328189</v>
      </c>
      <c r="Y221" s="2">
        <f t="shared" si="195"/>
        <v>260.96038861307397</v>
      </c>
    </row>
    <row r="222" spans="16:25" ht="16" x14ac:dyDescent="0.2">
      <c r="P222">
        <v>80</v>
      </c>
      <c r="Q222" t="s">
        <v>264</v>
      </c>
      <c r="R222" t="s">
        <v>259</v>
      </c>
      <c r="S222" t="s">
        <v>6</v>
      </c>
      <c r="T222" s="3">
        <v>19.03596305847168</v>
      </c>
      <c r="V222" s="14" t="s">
        <v>129</v>
      </c>
      <c r="W222" s="3">
        <f t="shared" si="197"/>
        <v>28.938241958618164</v>
      </c>
      <c r="X222" s="2">
        <f t="shared" si="196"/>
        <v>2.4287494567540184</v>
      </c>
      <c r="Y222" s="2">
        <f t="shared" si="195"/>
        <v>268.37957248881514</v>
      </c>
    </row>
    <row r="223" spans="16:25" ht="16" x14ac:dyDescent="0.2">
      <c r="P223">
        <v>81</v>
      </c>
      <c r="Q223" t="s">
        <v>34</v>
      </c>
      <c r="R223" t="s">
        <v>259</v>
      </c>
      <c r="S223" t="s">
        <v>6</v>
      </c>
      <c r="T223" s="3">
        <v>18.920488357543945</v>
      </c>
      <c r="V223" s="14" t="s">
        <v>130</v>
      </c>
      <c r="W223" s="3">
        <f t="shared" si="197"/>
        <v>28.896045684814453</v>
      </c>
      <c r="X223" s="2">
        <f t="shared" si="196"/>
        <v>2.441250945156149</v>
      </c>
      <c r="Y223" s="2">
        <f>10^X223</f>
        <v>276.21734413658351</v>
      </c>
    </row>
    <row r="224" spans="16:25" ht="16" x14ac:dyDescent="0.2">
      <c r="P224">
        <v>105</v>
      </c>
      <c r="Q224" t="s">
        <v>149</v>
      </c>
      <c r="R224" t="s">
        <v>271</v>
      </c>
      <c r="S224" t="s">
        <v>6</v>
      </c>
      <c r="T224" s="3">
        <v>19.513803482055664</v>
      </c>
      <c r="V224" s="14" t="s">
        <v>130</v>
      </c>
      <c r="W224" s="3">
        <f t="shared" si="197"/>
        <v>28.980073928833008</v>
      </c>
      <c r="X224" s="2">
        <f t="shared" si="196"/>
        <v>2.4163559005620225</v>
      </c>
      <c r="Y224" s="2">
        <f t="shared" ref="Y224:Y255" si="198">10^X224</f>
        <v>260.82901455755871</v>
      </c>
    </row>
    <row r="225" spans="16:25" ht="16" x14ac:dyDescent="0.2">
      <c r="P225">
        <v>128</v>
      </c>
      <c r="Q225" t="s">
        <v>275</v>
      </c>
      <c r="R225" t="s">
        <v>271</v>
      </c>
      <c r="S225" t="s">
        <v>6</v>
      </c>
      <c r="T225" s="3">
        <v>19.339025497436523</v>
      </c>
      <c r="V225" s="14" t="s">
        <v>130</v>
      </c>
      <c r="W225" s="3">
        <f t="shared" si="197"/>
        <v>28.967933654785156</v>
      </c>
      <c r="X225" s="2">
        <f t="shared" si="196"/>
        <v>2.4199526990829989</v>
      </c>
      <c r="Y225" s="2">
        <f t="shared" si="198"/>
        <v>262.99815334710581</v>
      </c>
    </row>
    <row r="226" spans="16:25" ht="16" x14ac:dyDescent="0.2">
      <c r="P226">
        <v>129</v>
      </c>
      <c r="Q226" t="s">
        <v>155</v>
      </c>
      <c r="R226" t="s">
        <v>271</v>
      </c>
      <c r="S226" t="s">
        <v>6</v>
      </c>
      <c r="T226" s="3">
        <v>19.295713424682617</v>
      </c>
      <c r="V226" s="14" t="s">
        <v>204</v>
      </c>
      <c r="W226" s="3">
        <f t="shared" si="197"/>
        <v>29.287500381469727</v>
      </c>
      <c r="X226" s="2">
        <f t="shared" si="196"/>
        <v>2.3252746773709823</v>
      </c>
      <c r="Y226" s="2">
        <f t="shared" si="198"/>
        <v>211.48261768681891</v>
      </c>
    </row>
    <row r="227" spans="16:25" ht="16" x14ac:dyDescent="0.2">
      <c r="P227">
        <v>153</v>
      </c>
      <c r="Q227" t="s">
        <v>160</v>
      </c>
      <c r="R227" t="s">
        <v>282</v>
      </c>
      <c r="S227" t="s">
        <v>6</v>
      </c>
      <c r="T227" s="3">
        <v>20.058134078979492</v>
      </c>
      <c r="V227" s="14" t="s">
        <v>204</v>
      </c>
      <c r="W227" s="3">
        <f t="shared" si="197"/>
        <v>28.974330902099609</v>
      </c>
      <c r="X227" s="2">
        <f t="shared" si="196"/>
        <v>2.4180573868694317</v>
      </c>
      <c r="Y227" s="2">
        <f t="shared" si="198"/>
        <v>261.85289929366701</v>
      </c>
    </row>
    <row r="228" spans="16:25" ht="16" x14ac:dyDescent="0.2">
      <c r="P228">
        <v>176</v>
      </c>
      <c r="Q228" t="s">
        <v>286</v>
      </c>
      <c r="R228" t="s">
        <v>282</v>
      </c>
      <c r="S228" t="s">
        <v>6</v>
      </c>
      <c r="T228" s="3">
        <v>19.390583038330078</v>
      </c>
      <c r="V228" s="14" t="s">
        <v>204</v>
      </c>
      <c r="W228" s="3">
        <f t="shared" si="197"/>
        <v>28.832084655761719</v>
      </c>
      <c r="X228" s="2">
        <f t="shared" si="196"/>
        <v>2.4602006767511875</v>
      </c>
      <c r="Y228" s="2">
        <f t="shared" si="198"/>
        <v>288.53644507738693</v>
      </c>
    </row>
    <row r="229" spans="16:25" ht="16" x14ac:dyDescent="0.2">
      <c r="P229">
        <v>177</v>
      </c>
      <c r="Q229" t="s">
        <v>166</v>
      </c>
      <c r="R229" t="s">
        <v>282</v>
      </c>
      <c r="S229" t="s">
        <v>6</v>
      </c>
      <c r="T229" s="3">
        <v>19.400951385498047</v>
      </c>
      <c r="V229" s="14" t="s">
        <v>205</v>
      </c>
      <c r="W229" s="3">
        <f t="shared" si="197"/>
        <v>29.904228210449219</v>
      </c>
      <c r="X229" s="2">
        <f t="shared" si="196"/>
        <v>2.1425567474152767</v>
      </c>
      <c r="Y229" s="2">
        <f t="shared" si="198"/>
        <v>138.85347320115676</v>
      </c>
    </row>
    <row r="230" spans="16:25" ht="16" x14ac:dyDescent="0.2">
      <c r="P230">
        <v>201</v>
      </c>
      <c r="Q230" t="s">
        <v>171</v>
      </c>
      <c r="R230" t="s">
        <v>293</v>
      </c>
      <c r="S230" t="s">
        <v>6</v>
      </c>
      <c r="T230" s="3">
        <v>19.442520141601562</v>
      </c>
      <c r="V230" s="14" t="s">
        <v>205</v>
      </c>
      <c r="W230" s="3">
        <f t="shared" si="197"/>
        <v>30.131429672241211</v>
      </c>
      <c r="X230" s="2">
        <f t="shared" si="196"/>
        <v>2.0752437791481619</v>
      </c>
      <c r="Y230" s="2">
        <f t="shared" si="198"/>
        <v>118.91695474339569</v>
      </c>
    </row>
    <row r="231" spans="16:25" ht="16" x14ac:dyDescent="0.2">
      <c r="P231">
        <v>224</v>
      </c>
      <c r="Q231" t="s">
        <v>298</v>
      </c>
      <c r="R231" t="s">
        <v>293</v>
      </c>
      <c r="S231" t="s">
        <v>6</v>
      </c>
      <c r="T231" s="3">
        <v>19.010795593261719</v>
      </c>
      <c r="V231" s="14" t="s">
        <v>205</v>
      </c>
      <c r="W231" s="3">
        <f t="shared" si="197"/>
        <v>29.76036262512207</v>
      </c>
      <c r="X231" s="2">
        <f t="shared" si="196"/>
        <v>2.1851797987965313</v>
      </c>
      <c r="Y231" s="2">
        <f t="shared" si="198"/>
        <v>153.17214662277081</v>
      </c>
    </row>
    <row r="232" spans="16:25" ht="16" x14ac:dyDescent="0.2">
      <c r="P232">
        <v>225</v>
      </c>
      <c r="Q232" t="s">
        <v>177</v>
      </c>
      <c r="R232" t="s">
        <v>293</v>
      </c>
      <c r="S232" t="s">
        <v>6</v>
      </c>
      <c r="T232" s="3">
        <v>19.350898742675781</v>
      </c>
      <c r="V232" s="14" t="s">
        <v>131</v>
      </c>
      <c r="W232" s="3">
        <f t="shared" si="197"/>
        <v>29.490345001220703</v>
      </c>
      <c r="X232" s="2">
        <f t="shared" si="196"/>
        <v>2.2651779097500366</v>
      </c>
      <c r="Y232" s="2">
        <f t="shared" si="198"/>
        <v>184.15262324994015</v>
      </c>
    </row>
    <row r="233" spans="16:25" ht="16" x14ac:dyDescent="0.2">
      <c r="P233">
        <v>249</v>
      </c>
      <c r="Q233" t="s">
        <v>182</v>
      </c>
      <c r="R233" t="s">
        <v>305</v>
      </c>
      <c r="S233" t="s">
        <v>6</v>
      </c>
      <c r="T233" s="3">
        <v>18.732175827026367</v>
      </c>
      <c r="V233" s="14" t="s">
        <v>131</v>
      </c>
      <c r="W233" s="3">
        <f t="shared" si="197"/>
        <v>29.134382247924805</v>
      </c>
      <c r="X233" s="2">
        <f t="shared" si="196"/>
        <v>2.3706389808536121</v>
      </c>
      <c r="Y233" s="2">
        <f t="shared" si="198"/>
        <v>234.76804360088551</v>
      </c>
    </row>
    <row r="234" spans="16:25" ht="16" x14ac:dyDescent="0.2">
      <c r="P234">
        <v>272</v>
      </c>
      <c r="Q234" t="s">
        <v>310</v>
      </c>
      <c r="R234" t="s">
        <v>305</v>
      </c>
      <c r="S234" t="s">
        <v>6</v>
      </c>
      <c r="T234" s="3">
        <v>18.8433837890625</v>
      </c>
      <c r="V234" s="14" t="s">
        <v>131</v>
      </c>
      <c r="W234" s="3">
        <f t="shared" si="197"/>
        <v>28.982757568359375</v>
      </c>
      <c r="X234" s="2">
        <f t="shared" si="196"/>
        <v>2.4155608187837014</v>
      </c>
      <c r="Y234" s="2">
        <f t="shared" si="198"/>
        <v>260.35194038092379</v>
      </c>
    </row>
    <row r="235" spans="16:25" ht="16" x14ac:dyDescent="0.2">
      <c r="P235">
        <v>273</v>
      </c>
      <c r="Q235" t="s">
        <v>188</v>
      </c>
      <c r="R235" t="s">
        <v>305</v>
      </c>
      <c r="S235" t="s">
        <v>6</v>
      </c>
      <c r="T235" s="3">
        <v>18.733036041259766</v>
      </c>
      <c r="V235" s="14" t="s">
        <v>132</v>
      </c>
      <c r="W235" s="3">
        <f t="shared" si="197"/>
        <v>29.223964691162109</v>
      </c>
      <c r="X235" s="2">
        <f t="shared" si="196"/>
        <v>2.3440983938725131</v>
      </c>
      <c r="Y235" s="2">
        <f t="shared" si="198"/>
        <v>220.85050358265542</v>
      </c>
    </row>
    <row r="236" spans="16:25" ht="16" x14ac:dyDescent="0.2">
      <c r="P236">
        <v>297</v>
      </c>
      <c r="Q236" t="s">
        <v>193</v>
      </c>
      <c r="R236" t="s">
        <v>317</v>
      </c>
      <c r="S236" t="s">
        <v>6</v>
      </c>
      <c r="T236" s="3">
        <v>19.460515975952148</v>
      </c>
      <c r="V236" s="14" t="s">
        <v>132</v>
      </c>
      <c r="W236" s="3">
        <f t="shared" si="197"/>
        <v>28.986728668212891</v>
      </c>
      <c r="X236" s="2">
        <f t="shared" si="196"/>
        <v>2.4143843011842243</v>
      </c>
      <c r="Y236" s="2">
        <f t="shared" si="198"/>
        <v>259.64759315310562</v>
      </c>
    </row>
    <row r="237" spans="16:25" ht="16" x14ac:dyDescent="0.2">
      <c r="P237">
        <v>320</v>
      </c>
      <c r="Q237" t="s">
        <v>322</v>
      </c>
      <c r="R237" t="s">
        <v>317</v>
      </c>
      <c r="S237" t="s">
        <v>6</v>
      </c>
      <c r="T237" s="3">
        <v>19.416742324829102</v>
      </c>
      <c r="V237" s="14" t="s">
        <v>132</v>
      </c>
      <c r="W237" s="3">
        <f t="shared" si="197"/>
        <v>28.360445022583008</v>
      </c>
      <c r="X237" s="2">
        <f t="shared" si="196"/>
        <v>2.5999333325680665</v>
      </c>
      <c r="Y237" s="2">
        <f t="shared" si="198"/>
        <v>398.04606283327183</v>
      </c>
    </row>
    <row r="238" spans="16:25" ht="16" x14ac:dyDescent="0.2">
      <c r="P238">
        <v>321</v>
      </c>
      <c r="Q238" t="s">
        <v>199</v>
      </c>
      <c r="R238" t="s">
        <v>317</v>
      </c>
      <c r="S238" t="s">
        <v>6</v>
      </c>
      <c r="T238" s="3">
        <v>19.520179748535156</v>
      </c>
      <c r="V238" s="14" t="s">
        <v>220</v>
      </c>
      <c r="W238" s="3">
        <f t="shared" si="197"/>
        <v>28.699901580810547</v>
      </c>
      <c r="X238" s="2">
        <f t="shared" si="196"/>
        <v>2.4993625512367657</v>
      </c>
      <c r="Y238" s="2">
        <f t="shared" si="198"/>
        <v>315.76395369068337</v>
      </c>
    </row>
    <row r="239" spans="16:25" ht="16" x14ac:dyDescent="0.2">
      <c r="P239">
        <v>345</v>
      </c>
      <c r="Q239" t="s">
        <v>204</v>
      </c>
      <c r="R239" t="s">
        <v>329</v>
      </c>
      <c r="S239" t="s">
        <v>6</v>
      </c>
      <c r="T239" s="3">
        <v>18.355770111083984</v>
      </c>
      <c r="V239" s="14" t="s">
        <v>220</v>
      </c>
      <c r="W239" s="3">
        <f t="shared" si="197"/>
        <v>29.175485610961914</v>
      </c>
      <c r="X239" s="2">
        <f t="shared" si="196"/>
        <v>2.3584612890818857</v>
      </c>
      <c r="Y239" s="2">
        <f t="shared" si="198"/>
        <v>228.27654408952444</v>
      </c>
    </row>
    <row r="240" spans="16:25" ht="16" x14ac:dyDescent="0.2">
      <c r="P240">
        <v>368</v>
      </c>
      <c r="Q240" t="s">
        <v>333</v>
      </c>
      <c r="R240" t="s">
        <v>329</v>
      </c>
      <c r="S240" t="s">
        <v>6</v>
      </c>
      <c r="T240" s="3">
        <v>18.540552139282227</v>
      </c>
      <c r="V240" s="14" t="s">
        <v>220</v>
      </c>
      <c r="W240" s="3">
        <f t="shared" si="197"/>
        <v>28.828065872192383</v>
      </c>
      <c r="X240" s="2">
        <f t="shared" si="196"/>
        <v>2.4613913216033003</v>
      </c>
      <c r="Y240" s="2">
        <f t="shared" si="198"/>
        <v>289.32857070179313</v>
      </c>
    </row>
    <row r="241" spans="16:25" ht="16" x14ac:dyDescent="0.2">
      <c r="P241">
        <v>369</v>
      </c>
      <c r="Q241" t="s">
        <v>213</v>
      </c>
      <c r="R241" t="s">
        <v>329</v>
      </c>
      <c r="S241" t="s">
        <v>6</v>
      </c>
      <c r="T241" s="3">
        <v>18.525405883789062</v>
      </c>
      <c r="V241" s="14" t="s">
        <v>222</v>
      </c>
      <c r="W241" s="3">
        <f t="shared" si="197"/>
        <v>28.308900833129883</v>
      </c>
      <c r="X241" s="2">
        <f t="shared" si="196"/>
        <v>2.6152043275768433</v>
      </c>
      <c r="Y241" s="2">
        <f t="shared" si="198"/>
        <v>412.29144902753347</v>
      </c>
    </row>
    <row r="242" spans="16:25" ht="16" x14ac:dyDescent="0.2">
      <c r="P242">
        <v>10</v>
      </c>
      <c r="Q242" t="s">
        <v>14</v>
      </c>
      <c r="R242" t="s">
        <v>247</v>
      </c>
      <c r="S242" t="s">
        <v>6</v>
      </c>
      <c r="T242" s="3">
        <v>18.891202926635742</v>
      </c>
      <c r="V242" s="14" t="s">
        <v>222</v>
      </c>
      <c r="W242" s="3">
        <f t="shared" si="197"/>
        <v>28.275518417358398</v>
      </c>
      <c r="X242" s="2">
        <f t="shared" si="196"/>
        <v>2.6250945346018439</v>
      </c>
      <c r="Y242" s="2">
        <f t="shared" si="198"/>
        <v>421.78830576962855</v>
      </c>
    </row>
    <row r="243" spans="16:25" ht="16" x14ac:dyDescent="0.2">
      <c r="P243">
        <v>11</v>
      </c>
      <c r="Q243" t="s">
        <v>15</v>
      </c>
      <c r="R243" t="s">
        <v>247</v>
      </c>
      <c r="S243" t="s">
        <v>6</v>
      </c>
      <c r="T243" s="3">
        <v>19.240772247314453</v>
      </c>
      <c r="V243" s="14" t="s">
        <v>222</v>
      </c>
      <c r="W243" s="3">
        <f t="shared" si="197"/>
        <v>28.67913818359375</v>
      </c>
      <c r="X243" s="2">
        <f t="shared" si="196"/>
        <v>2.5055141221243304</v>
      </c>
      <c r="Y243" s="2">
        <f t="shared" si="198"/>
        <v>320.26842358776599</v>
      </c>
    </row>
    <row r="244" spans="16:25" ht="16" x14ac:dyDescent="0.2">
      <c r="P244">
        <v>34</v>
      </c>
      <c r="Q244" t="s">
        <v>251</v>
      </c>
      <c r="R244" t="s">
        <v>247</v>
      </c>
      <c r="S244" t="s">
        <v>6</v>
      </c>
      <c r="T244" s="3">
        <v>19.630651473999023</v>
      </c>
      <c r="V244" s="14" t="s">
        <v>206</v>
      </c>
      <c r="W244" s="3">
        <f t="shared" si="197"/>
        <v>28.793258666992188</v>
      </c>
      <c r="X244" s="2">
        <f t="shared" si="196"/>
        <v>2.4717036509370471</v>
      </c>
      <c r="Y244" s="2">
        <f t="shared" si="198"/>
        <v>296.28089707839086</v>
      </c>
    </row>
    <row r="245" spans="16:25" ht="16" x14ac:dyDescent="0.2">
      <c r="P245">
        <v>58</v>
      </c>
      <c r="Q245" t="s">
        <v>28</v>
      </c>
      <c r="R245" t="s">
        <v>260</v>
      </c>
      <c r="S245" t="s">
        <v>6</v>
      </c>
      <c r="T245" s="3">
        <v>18.671567916870117</v>
      </c>
      <c r="V245" s="14" t="s">
        <v>206</v>
      </c>
      <c r="W245" s="3">
        <f t="shared" si="197"/>
        <v>29.04926872253418</v>
      </c>
      <c r="X245" s="2">
        <f t="shared" si="196"/>
        <v>2.3958555617177208</v>
      </c>
      <c r="Y245" s="2">
        <f t="shared" si="198"/>
        <v>248.80297081738979</v>
      </c>
    </row>
    <row r="246" spans="16:25" ht="16" x14ac:dyDescent="0.2">
      <c r="P246">
        <v>59</v>
      </c>
      <c r="Q246" t="s">
        <v>29</v>
      </c>
      <c r="R246" t="s">
        <v>260</v>
      </c>
      <c r="S246" t="s">
        <v>6</v>
      </c>
      <c r="T246" s="3">
        <v>18.830606460571289</v>
      </c>
      <c r="V246" s="14" t="s">
        <v>206</v>
      </c>
      <c r="W246" s="3">
        <f t="shared" si="197"/>
        <v>29.393632888793945</v>
      </c>
      <c r="X246" s="2">
        <f t="shared" si="196"/>
        <v>2.2938308035451831</v>
      </c>
      <c r="Y246" s="2">
        <f t="shared" si="198"/>
        <v>196.71197717166368</v>
      </c>
    </row>
    <row r="247" spans="16:25" x14ac:dyDescent="0.2">
      <c r="T247" s="3"/>
      <c r="V247" s="14"/>
      <c r="W247" s="3"/>
      <c r="X247" s="2"/>
      <c r="Y247" s="2"/>
    </row>
    <row r="248" spans="16:25" x14ac:dyDescent="0.2">
      <c r="T248" s="3"/>
      <c r="V248" s="14"/>
      <c r="W248" s="3"/>
      <c r="X248" s="2"/>
      <c r="Y248" s="2"/>
    </row>
    <row r="249" spans="16:25" x14ac:dyDescent="0.2">
      <c r="T249" s="3"/>
      <c r="V249" s="14"/>
      <c r="W249" s="3"/>
      <c r="X249" s="2"/>
      <c r="Y249" s="2"/>
    </row>
    <row r="250" spans="16:25" x14ac:dyDescent="0.2">
      <c r="T250" s="3"/>
      <c r="V250" s="14"/>
      <c r="W250" s="3"/>
      <c r="X250" s="2"/>
      <c r="Y250" s="2"/>
    </row>
    <row r="251" spans="16:25" x14ac:dyDescent="0.2">
      <c r="T251" s="3"/>
      <c r="V251" s="14"/>
      <c r="W251" s="3"/>
      <c r="X251" s="2"/>
      <c r="Y251" s="2"/>
    </row>
    <row r="252" spans="16:25" x14ac:dyDescent="0.2">
      <c r="T252" s="3"/>
      <c r="V252" s="14"/>
      <c r="W252" s="3"/>
      <c r="X252" s="2"/>
      <c r="Y252" s="2"/>
    </row>
    <row r="253" spans="16:25" x14ac:dyDescent="0.2">
      <c r="T253" s="3"/>
      <c r="V253" s="14"/>
      <c r="W253" s="3"/>
      <c r="X253" s="2"/>
      <c r="Y253" s="2"/>
    </row>
    <row r="254" spans="16:25" x14ac:dyDescent="0.2">
      <c r="T254" s="3"/>
      <c r="V254" s="14"/>
      <c r="W254" s="3"/>
      <c r="X254" s="2"/>
      <c r="Y254" s="2"/>
    </row>
    <row r="255" spans="16:25" x14ac:dyDescent="0.2">
      <c r="T255" s="3"/>
      <c r="V255" s="14"/>
      <c r="W255" s="3"/>
      <c r="X255" s="2"/>
      <c r="Y255" s="2"/>
    </row>
    <row r="256" spans="16:25" x14ac:dyDescent="0.2">
      <c r="T256" s="3"/>
      <c r="V256" s="14"/>
      <c r="W256" s="3"/>
      <c r="X256" s="2"/>
      <c r="Y256" s="2"/>
    </row>
    <row r="257" spans="20:25" x14ac:dyDescent="0.2">
      <c r="T257" s="3"/>
      <c r="V257" s="14"/>
      <c r="W257" s="3"/>
      <c r="X257" s="2"/>
      <c r="Y257" s="2"/>
    </row>
    <row r="258" spans="20:25" x14ac:dyDescent="0.2">
      <c r="T258" s="3"/>
      <c r="V258" s="14"/>
      <c r="W258" s="3"/>
      <c r="X258" s="2"/>
      <c r="Y258" s="2"/>
    </row>
    <row r="259" spans="20:25" x14ac:dyDescent="0.2">
      <c r="T259" s="3"/>
      <c r="V259" s="14"/>
      <c r="W259" s="3"/>
      <c r="X259" s="2"/>
      <c r="Y259" s="2"/>
    </row>
    <row r="260" spans="20:25" x14ac:dyDescent="0.2">
      <c r="T260" s="3"/>
      <c r="V260" s="14"/>
      <c r="W260" s="3"/>
      <c r="X260" s="2"/>
      <c r="Y260" s="2"/>
    </row>
    <row r="261" spans="20:25" x14ac:dyDescent="0.2">
      <c r="T261" s="3"/>
      <c r="V261" s="14"/>
      <c r="W261" s="3"/>
      <c r="X261" s="2"/>
      <c r="Y261" s="2"/>
    </row>
    <row r="262" spans="20:25" x14ac:dyDescent="0.2">
      <c r="T262" s="3"/>
      <c r="V262" s="14"/>
      <c r="W262" s="3"/>
      <c r="X262" s="2"/>
      <c r="Y262" s="2"/>
    </row>
    <row r="263" spans="20:25" x14ac:dyDescent="0.2">
      <c r="T263" s="3"/>
      <c r="V263" s="14"/>
      <c r="W263" s="3"/>
      <c r="X263" s="2"/>
      <c r="Y263" s="2"/>
    </row>
    <row r="264" spans="20:25" x14ac:dyDescent="0.2">
      <c r="T264" s="3"/>
      <c r="V264" s="14"/>
      <c r="W264" s="3"/>
      <c r="X264" s="2"/>
      <c r="Y264" s="2"/>
    </row>
    <row r="265" spans="20:25" x14ac:dyDescent="0.2">
      <c r="T265" s="3"/>
      <c r="V265" s="14"/>
      <c r="W265" s="3"/>
      <c r="X265" s="2"/>
      <c r="Y265" s="2"/>
    </row>
    <row r="266" spans="20:25" x14ac:dyDescent="0.2">
      <c r="T266" s="3"/>
      <c r="V266" s="14"/>
      <c r="W266" s="3"/>
      <c r="X266" s="2"/>
      <c r="Y266" s="2"/>
    </row>
    <row r="267" spans="20:25" x14ac:dyDescent="0.2">
      <c r="T267" s="3"/>
      <c r="V267" s="14"/>
      <c r="W267" s="3"/>
      <c r="X267" s="2"/>
      <c r="Y267" s="2"/>
    </row>
    <row r="268" spans="20:25" x14ac:dyDescent="0.2">
      <c r="T268" s="3"/>
      <c r="V268" s="14"/>
      <c r="W268" s="3"/>
      <c r="X268" s="2"/>
      <c r="Y268" s="2"/>
    </row>
    <row r="269" spans="20:25" x14ac:dyDescent="0.2">
      <c r="T269" s="3"/>
      <c r="V269" s="14"/>
      <c r="W269" s="3"/>
      <c r="X269" s="2"/>
      <c r="Y269" s="2"/>
    </row>
    <row r="270" spans="20:25" x14ac:dyDescent="0.2">
      <c r="T270" s="3"/>
      <c r="V270" s="14"/>
      <c r="W270" s="3"/>
      <c r="X270" s="2"/>
      <c r="Y270" s="2"/>
    </row>
    <row r="271" spans="20:25" x14ac:dyDescent="0.2">
      <c r="T271" s="3"/>
      <c r="V271" s="14"/>
      <c r="W271" s="3"/>
      <c r="X271" s="2"/>
      <c r="Y271" s="2"/>
    </row>
    <row r="272" spans="20:25" x14ac:dyDescent="0.2">
      <c r="T272" s="3"/>
      <c r="V272" s="14"/>
      <c r="W272" s="3"/>
      <c r="X272" s="2"/>
      <c r="Y272" s="2"/>
    </row>
    <row r="273" spans="20:25" x14ac:dyDescent="0.2">
      <c r="T273" s="3"/>
      <c r="V273" s="14"/>
      <c r="W273" s="3"/>
      <c r="X273" s="2"/>
      <c r="Y273" s="2"/>
    </row>
    <row r="274" spans="20:25" x14ac:dyDescent="0.2">
      <c r="T274" s="3"/>
      <c r="V274" s="14"/>
      <c r="W274" s="3"/>
      <c r="X274" s="2"/>
      <c r="Y274" s="2"/>
    </row>
    <row r="275" spans="20:25" x14ac:dyDescent="0.2">
      <c r="T275" s="3"/>
      <c r="V275" s="14"/>
      <c r="W275" s="3"/>
      <c r="X275" s="2"/>
      <c r="Y275" s="2"/>
    </row>
    <row r="276" spans="20:25" x14ac:dyDescent="0.2">
      <c r="T276" s="3"/>
      <c r="V276" s="14"/>
      <c r="W276" s="3"/>
      <c r="X276" s="2"/>
      <c r="Y276" s="2"/>
    </row>
    <row r="277" spans="20:25" x14ac:dyDescent="0.2">
      <c r="T277" s="3"/>
      <c r="V277" s="14"/>
      <c r="W277" s="3"/>
      <c r="X277" s="2"/>
      <c r="Y277" s="2"/>
    </row>
    <row r="278" spans="20:25" x14ac:dyDescent="0.2">
      <c r="T278" s="3"/>
      <c r="V278" s="14"/>
      <c r="W278" s="3"/>
      <c r="X278" s="2"/>
      <c r="Y278" s="2"/>
    </row>
    <row r="279" spans="20:25" x14ac:dyDescent="0.2">
      <c r="T279" s="3"/>
      <c r="V279" s="14"/>
      <c r="W279" s="3"/>
      <c r="X279" s="2"/>
      <c r="Y279" s="2"/>
    </row>
    <row r="280" spans="20:25" x14ac:dyDescent="0.2">
      <c r="T280" s="3"/>
      <c r="V280" s="14"/>
      <c r="W280" s="3"/>
      <c r="X280" s="2"/>
      <c r="Y280" s="2"/>
    </row>
    <row r="281" spans="20:25" x14ac:dyDescent="0.2">
      <c r="T281" s="3"/>
      <c r="V281" s="14"/>
      <c r="W281" s="3"/>
      <c r="X281" s="2"/>
      <c r="Y281" s="2"/>
    </row>
    <row r="282" spans="20:25" x14ac:dyDescent="0.2">
      <c r="T282" s="3"/>
      <c r="V282" s="14"/>
      <c r="W282" s="3"/>
      <c r="X282" s="2"/>
      <c r="Y282" s="2"/>
    </row>
    <row r="283" spans="20:25" x14ac:dyDescent="0.2">
      <c r="T283" s="3"/>
      <c r="V283" s="14"/>
      <c r="W283" s="3"/>
      <c r="X283" s="2"/>
      <c r="Y283" s="2"/>
    </row>
    <row r="284" spans="20:25" x14ac:dyDescent="0.2">
      <c r="T284" s="3"/>
      <c r="V284" s="14"/>
      <c r="W284" s="3"/>
      <c r="X284" s="2"/>
      <c r="Y284" s="2"/>
    </row>
    <row r="285" spans="20:25" x14ac:dyDescent="0.2">
      <c r="T285" s="3"/>
      <c r="V285" s="14"/>
      <c r="W285" s="3"/>
      <c r="X285" s="2"/>
      <c r="Y285" s="2"/>
    </row>
    <row r="286" spans="20:25" x14ac:dyDescent="0.2">
      <c r="T286" s="3"/>
      <c r="V286" s="14"/>
      <c r="W286" s="3"/>
      <c r="X286" s="2"/>
      <c r="Y286" s="2"/>
    </row>
    <row r="287" spans="20:25" x14ac:dyDescent="0.2">
      <c r="T287" s="3"/>
      <c r="V287" s="14"/>
      <c r="W287" s="3"/>
      <c r="X287" s="2"/>
      <c r="Y287" s="2"/>
    </row>
    <row r="288" spans="20:25" x14ac:dyDescent="0.2">
      <c r="T288" s="3"/>
      <c r="V288" s="14"/>
      <c r="W288" s="3"/>
      <c r="X288" s="2"/>
      <c r="Y288" s="2"/>
    </row>
    <row r="289" spans="20:25" x14ac:dyDescent="0.2">
      <c r="T289" s="3"/>
      <c r="V289" s="14"/>
      <c r="W289" s="3"/>
      <c r="X289" s="2"/>
      <c r="Y289" s="2"/>
    </row>
    <row r="290" spans="20:25" x14ac:dyDescent="0.2">
      <c r="V290" s="14"/>
      <c r="W290" s="3"/>
      <c r="X290" s="2"/>
      <c r="Y290" s="2"/>
    </row>
    <row r="291" spans="20:25" x14ac:dyDescent="0.2">
      <c r="V291" s="14"/>
      <c r="W291" s="3"/>
      <c r="X291" s="2"/>
      <c r="Y291" s="2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2025-06-30T20:09:06Z</dcterms:modified>
</cp:coreProperties>
</file>