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ublic\CMiller\GenX Placenta slides_Fenton\"/>
    </mc:Choice>
  </mc:AlternateContent>
  <xr:revisionPtr revIDLastSave="1" documentId="13_ncr:1_{B83802EF-3966-4C67-ABF3-91C8B48A63E8}" xr6:coauthVersionLast="47" xr6:coauthVersionMax="47" xr10:uidLastSave="{1C56CC66-46BF-4D6E-BE2A-FB4C8685DFC6}"/>
  <bookViews>
    <workbookView xWindow="-120" yWindow="-120" windowWidth="24240" windowHeight="12525" xr2:uid="{91075A4A-6285-4A07-AD3A-B080D74985E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3" i="1" l="1"/>
  <c r="Z51" i="1"/>
  <c r="Y64" i="1"/>
  <c r="X64" i="1"/>
  <c r="W64" i="1"/>
  <c r="N64" i="1"/>
  <c r="Z64" i="1" s="1"/>
  <c r="R64" i="1"/>
  <c r="Y72" i="1" l="1"/>
  <c r="X72" i="1"/>
  <c r="W72" i="1"/>
  <c r="Y16" i="1"/>
  <c r="Y21" i="1"/>
  <c r="Y27" i="1"/>
  <c r="Y73" i="1"/>
  <c r="Y67" i="1"/>
  <c r="Y69" i="1"/>
  <c r="Y75" i="1"/>
  <c r="Y58" i="1"/>
  <c r="Y48" i="1"/>
  <c r="Y17" i="1"/>
  <c r="Y13" i="1"/>
  <c r="Y29" i="1"/>
  <c r="Y22" i="1"/>
  <c r="Y49" i="1"/>
  <c r="Y59" i="1"/>
  <c r="Y78" i="1"/>
  <c r="Y51" i="1"/>
  <c r="Y60" i="1"/>
  <c r="Y18" i="1"/>
  <c r="Y14" i="1"/>
  <c r="Y19" i="1"/>
  <c r="Y31" i="1"/>
  <c r="Y24" i="1"/>
  <c r="Y41" i="1"/>
  <c r="Y35" i="1"/>
  <c r="Y42" i="1"/>
  <c r="Y36" i="1"/>
  <c r="Y37" i="1"/>
  <c r="Y44" i="1"/>
  <c r="Y76" i="1"/>
  <c r="Y70" i="1"/>
  <c r="Y62" i="1"/>
  <c r="Y53" i="1"/>
  <c r="Y20" i="1"/>
  <c r="Y15" i="1"/>
  <c r="Y25" i="1"/>
  <c r="Y32" i="1"/>
  <c r="Y26" i="1"/>
  <c r="Y46" i="1"/>
  <c r="Y40" i="1"/>
  <c r="Y47" i="1"/>
  <c r="Y71" i="1"/>
  <c r="Y77" i="1"/>
  <c r="Y63" i="1"/>
  <c r="Y55" i="1"/>
  <c r="Y57" i="1"/>
  <c r="X16" i="1"/>
  <c r="X21" i="1"/>
  <c r="X27" i="1"/>
  <c r="X73" i="1"/>
  <c r="X67" i="1"/>
  <c r="X69" i="1"/>
  <c r="X75" i="1"/>
  <c r="X58" i="1"/>
  <c r="X48" i="1"/>
  <c r="X17" i="1"/>
  <c r="X13" i="1"/>
  <c r="X29" i="1"/>
  <c r="X22" i="1"/>
  <c r="X49" i="1"/>
  <c r="X59" i="1"/>
  <c r="X78" i="1"/>
  <c r="X51" i="1"/>
  <c r="X60" i="1"/>
  <c r="X18" i="1"/>
  <c r="X14" i="1"/>
  <c r="X19" i="1"/>
  <c r="X31" i="1"/>
  <c r="X24" i="1"/>
  <c r="X41" i="1"/>
  <c r="X35" i="1"/>
  <c r="X42" i="1"/>
  <c r="X36" i="1"/>
  <c r="X37" i="1"/>
  <c r="X44" i="1"/>
  <c r="X76" i="1"/>
  <c r="X70" i="1"/>
  <c r="X62" i="1"/>
  <c r="X53" i="1"/>
  <c r="X20" i="1"/>
  <c r="X15" i="1"/>
  <c r="X25" i="1"/>
  <c r="X32" i="1"/>
  <c r="X26" i="1"/>
  <c r="X46" i="1"/>
  <c r="X40" i="1"/>
  <c r="X47" i="1"/>
  <c r="X71" i="1"/>
  <c r="X77" i="1"/>
  <c r="X63" i="1"/>
  <c r="X55" i="1"/>
  <c r="X57" i="1"/>
  <c r="W16" i="1"/>
  <c r="W21" i="1"/>
  <c r="W27" i="1"/>
  <c r="W73" i="1"/>
  <c r="W67" i="1"/>
  <c r="W69" i="1"/>
  <c r="W75" i="1"/>
  <c r="W58" i="1"/>
  <c r="W48" i="1"/>
  <c r="W17" i="1"/>
  <c r="W13" i="1"/>
  <c r="W29" i="1"/>
  <c r="W22" i="1"/>
  <c r="W49" i="1"/>
  <c r="W59" i="1"/>
  <c r="W78" i="1"/>
  <c r="W51" i="1"/>
  <c r="W60" i="1"/>
  <c r="W18" i="1"/>
  <c r="W14" i="1"/>
  <c r="W19" i="1"/>
  <c r="W31" i="1"/>
  <c r="W24" i="1"/>
  <c r="W41" i="1"/>
  <c r="W35" i="1"/>
  <c r="W42" i="1"/>
  <c r="W36" i="1"/>
  <c r="W37" i="1"/>
  <c r="W44" i="1"/>
  <c r="W76" i="1"/>
  <c r="W70" i="1"/>
  <c r="W62" i="1"/>
  <c r="W53" i="1"/>
  <c r="W20" i="1"/>
  <c r="W15" i="1"/>
  <c r="W25" i="1"/>
  <c r="W32" i="1"/>
  <c r="W26" i="1"/>
  <c r="W46" i="1"/>
  <c r="W40" i="1"/>
  <c r="W47" i="1"/>
  <c r="W71" i="1"/>
  <c r="W77" i="1"/>
  <c r="W63" i="1"/>
  <c r="W55" i="1"/>
  <c r="W57" i="1"/>
  <c r="Y11" i="1"/>
  <c r="X11" i="1"/>
  <c r="W11" i="1"/>
  <c r="N53" i="1"/>
  <c r="N46" i="1"/>
  <c r="Z46" i="1" s="1"/>
  <c r="N55" i="1"/>
  <c r="Z55" i="1" s="1"/>
  <c r="N63" i="1"/>
  <c r="Z63" i="1" s="1"/>
  <c r="N77" i="1"/>
  <c r="R77" i="1"/>
  <c r="N71" i="1"/>
  <c r="Z71" i="1" s="1"/>
  <c r="N47" i="1"/>
  <c r="Z47" i="1" s="1"/>
  <c r="R40" i="1"/>
  <c r="N40" i="1"/>
  <c r="N26" i="1"/>
  <c r="Z26" i="1" s="1"/>
  <c r="N32" i="1"/>
  <c r="R32" i="1"/>
  <c r="N25" i="1"/>
  <c r="Z25" i="1" s="1"/>
  <c r="N15" i="1"/>
  <c r="Z15" i="1" s="1"/>
  <c r="N62" i="1"/>
  <c r="R62" i="1"/>
  <c r="N44" i="1"/>
  <c r="Z44" i="1" s="1"/>
  <c r="N24" i="1"/>
  <c r="R24" i="1"/>
  <c r="N31" i="1"/>
  <c r="R31" i="1"/>
  <c r="V31" i="1"/>
  <c r="N20" i="1"/>
  <c r="Z20" i="1" s="1"/>
  <c r="N70" i="1"/>
  <c r="Z70" i="1" s="1"/>
  <c r="R76" i="1"/>
  <c r="N76" i="1"/>
  <c r="N37" i="1"/>
  <c r="Z37" i="1" s="1"/>
  <c r="R36" i="1"/>
  <c r="N36" i="1"/>
  <c r="N42" i="1"/>
  <c r="R42" i="1"/>
  <c r="V42" i="1"/>
  <c r="N35" i="1"/>
  <c r="Z35" i="1" s="1"/>
  <c r="R41" i="1"/>
  <c r="N41" i="1"/>
  <c r="R19" i="1"/>
  <c r="N19" i="1"/>
  <c r="R14" i="1"/>
  <c r="N14" i="1"/>
  <c r="R18" i="1"/>
  <c r="N18" i="1"/>
  <c r="N60" i="1"/>
  <c r="Z60" i="1" s="1"/>
  <c r="N57" i="1"/>
  <c r="Z57" i="1" s="1"/>
  <c r="N72" i="1"/>
  <c r="R72" i="1"/>
  <c r="V72" i="1"/>
  <c r="N78" i="1"/>
  <c r="R78" i="1"/>
  <c r="V78" i="1"/>
  <c r="N59" i="1"/>
  <c r="Z59" i="1" s="1"/>
  <c r="N49" i="1"/>
  <c r="Z49" i="1" s="1"/>
  <c r="N22" i="1"/>
  <c r="R22" i="1"/>
  <c r="N17" i="1"/>
  <c r="Z17" i="1" s="1"/>
  <c r="V48" i="1"/>
  <c r="R48" i="1"/>
  <c r="N48" i="1"/>
  <c r="N58" i="1"/>
  <c r="Z58" i="1" s="1"/>
  <c r="N73" i="1"/>
  <c r="Z73" i="1" s="1"/>
  <c r="N27" i="1"/>
  <c r="Z27" i="1" s="1"/>
  <c r="N21" i="1"/>
  <c r="Z21" i="1" s="1"/>
  <c r="V16" i="1"/>
  <c r="R16" i="1"/>
  <c r="N16" i="1"/>
  <c r="N11" i="1"/>
  <c r="Z11" i="1" s="1"/>
  <c r="N51" i="1"/>
  <c r="N29" i="1"/>
  <c r="R29" i="1"/>
  <c r="N13" i="1"/>
  <c r="Z13" i="1" s="1"/>
  <c r="N69" i="1"/>
  <c r="Z69" i="1" s="1"/>
  <c r="N75" i="1"/>
  <c r="Z75" i="1" s="1"/>
  <c r="N67" i="1"/>
  <c r="Z67" i="1" s="1"/>
  <c r="Z78" i="1" l="1"/>
  <c r="Z62" i="1"/>
  <c r="Z72" i="1"/>
  <c r="Z19" i="1"/>
  <c r="Z41" i="1"/>
  <c r="Z77" i="1"/>
  <c r="Z76" i="1"/>
  <c r="Z40" i="1"/>
  <c r="Z42" i="1"/>
  <c r="Z36" i="1"/>
  <c r="Z22" i="1"/>
  <c r="Z31" i="1"/>
  <c r="Z29" i="1"/>
  <c r="Z24" i="1"/>
  <c r="Z32" i="1"/>
  <c r="Z48" i="1"/>
  <c r="Z18" i="1"/>
  <c r="Z16" i="1"/>
  <c r="Z14" i="1"/>
</calcChain>
</file>

<file path=xl/sharedStrings.xml><?xml version="1.0" encoding="utf-8"?>
<sst xmlns="http://schemas.openxmlformats.org/spreadsheetml/2006/main" count="550" uniqueCount="163">
  <si>
    <t>Study:</t>
  </si>
  <si>
    <t>NIEHS GenX Placenta TGMX</t>
  </si>
  <si>
    <t>Project:</t>
  </si>
  <si>
    <t>Decidual spiral arteries</t>
  </si>
  <si>
    <t>Methods:</t>
  </si>
  <si>
    <t>Developed from Tao et al. 2022 in Ecotoxicology and Environmental Safety</t>
  </si>
  <si>
    <t>Luminal and cross-sectional areas obtained using Aperio ImageScope.</t>
  </si>
  <si>
    <t>Ratio of total vessel area to luminal area was then calculated as a proxy of spiral artery remodeling.</t>
  </si>
  <si>
    <t>The thicker the vessel area to luminal, the less remodeling</t>
  </si>
  <si>
    <t>https://www.sciencedirect.com/science/article/pii/S0147651322003529?via%3Dihub</t>
  </si>
  <si>
    <t>Sample Name</t>
  </si>
  <si>
    <t>Pup #</t>
  </si>
  <si>
    <t>Chemical</t>
  </si>
  <si>
    <t>Dose</t>
  </si>
  <si>
    <t>Sex</t>
  </si>
  <si>
    <t>Slide ID</t>
  </si>
  <si>
    <t xml:space="preserve">Date </t>
  </si>
  <si>
    <t>Analyzer</t>
  </si>
  <si>
    <t>Sections</t>
  </si>
  <si>
    <t>Vessels Measured</t>
  </si>
  <si>
    <t>Total Vessel 1 Area (um2)</t>
  </si>
  <si>
    <t>Luminal 1 Area (um2)</t>
  </si>
  <si>
    <t>Luminal Length (um)</t>
  </si>
  <si>
    <t>Vessel/Luminal Area 1</t>
  </si>
  <si>
    <t>Total Vessel 2 Area (um2)</t>
  </si>
  <si>
    <t>Luminal 2 Area (um2)</t>
  </si>
  <si>
    <t>Luminal 2 Length (um)</t>
  </si>
  <si>
    <t>Vessel/Luminal Area 2</t>
  </si>
  <si>
    <t>Total Vessel 3 Area (um2)</t>
  </si>
  <si>
    <t>Luminal 3 Area (um2)</t>
  </si>
  <si>
    <t>Luminal 3 Length (um)</t>
  </si>
  <si>
    <t>Vessel/Luminal Area 3</t>
  </si>
  <si>
    <t>Avg Vessel Area</t>
  </si>
  <si>
    <t>Avg Luminal Area</t>
  </si>
  <si>
    <t>Avg Luminal Length</t>
  </si>
  <si>
    <t>Avg Vessel/Luminal Area</t>
  </si>
  <si>
    <t>Notes</t>
  </si>
  <si>
    <t>184-01</t>
  </si>
  <si>
    <t>P1</t>
  </si>
  <si>
    <t>GenX</t>
  </si>
  <si>
    <t>10 mg/kg</t>
  </si>
  <si>
    <t>F</t>
  </si>
  <si>
    <t>CM</t>
  </si>
  <si>
    <t>Only 1 found, which was at a junction. Only lower one measured due to shearing.</t>
  </si>
  <si>
    <t>Prefer to switch out this one if possible.</t>
  </si>
  <si>
    <t>185-01</t>
  </si>
  <si>
    <t>P6</t>
  </si>
  <si>
    <t>Sections appear superficial, probably should not be measured for anything. No artery found on any sections.</t>
  </si>
  <si>
    <t>Need replacement.</t>
  </si>
  <si>
    <t>P8</t>
  </si>
  <si>
    <t>Barriers are a little hard to discriminate, but it's generally thicker and that is detectable. Had to zoom out to draw/discrimiate edges.</t>
  </si>
  <si>
    <t>Replacement for 187538</t>
  </si>
  <si>
    <t>187-01</t>
  </si>
  <si>
    <t>P3</t>
  </si>
  <si>
    <t>Half sections are cut off.</t>
  </si>
  <si>
    <t>188-02</t>
  </si>
  <si>
    <t>P2</t>
  </si>
  <si>
    <t>There may be another pair, but they are likely veins.</t>
  </si>
  <si>
    <t>M</t>
  </si>
  <si>
    <t>Great cluster of vessels, but only measured 2. One looks like a vein and the other is sheared.</t>
  </si>
  <si>
    <t>Maybe 1 additional artery, but was not 100% confident.</t>
  </si>
  <si>
    <t>There are more, but the end of the section is scraping the arteries.</t>
  </si>
  <si>
    <t>187-02</t>
  </si>
  <si>
    <t>There's another one, but it is too close to edge of junctional zone.</t>
  </si>
  <si>
    <t>One measured looks like an artery, but does not have a well defined border.</t>
  </si>
  <si>
    <t>184-02</t>
  </si>
  <si>
    <t>2 mg/kg</t>
  </si>
  <si>
    <t>Section teared, could only locate one. Others kind of looked like veins.</t>
  </si>
  <si>
    <t>185-02</t>
  </si>
  <si>
    <t xml:space="preserve">One vessel on each section. </t>
  </si>
  <si>
    <t>187-03</t>
  </si>
  <si>
    <t>No artery found.</t>
  </si>
  <si>
    <t>There is another one, but it is teared.</t>
  </si>
  <si>
    <t>Replacement for 187551</t>
  </si>
  <si>
    <t>188-03</t>
  </si>
  <si>
    <t>A great one on this slide, but it's cut. The one chosen is iffy, but it's proximal to vein and leads me to think it's an artery.</t>
  </si>
  <si>
    <t>188-04</t>
  </si>
  <si>
    <t>Only one artery found.</t>
  </si>
  <si>
    <t>P5</t>
  </si>
  <si>
    <t>May have been a second artery, but it's near a tear and is partly cut off</t>
  </si>
  <si>
    <t>Potentially one artery, but couldn't find endothelial cells</t>
  </si>
  <si>
    <t>Nice sections, one artery slightly better than the other for discrimination. But both good.</t>
  </si>
  <si>
    <t>Replacement for 187539</t>
  </si>
  <si>
    <t>Replacement for 187550</t>
  </si>
  <si>
    <t>The second one is partially cut, but I thought I could still make out the border. First one may have been larger, but I drew conservatively.</t>
  </si>
  <si>
    <t>JZ is very chopped up. The only 2 I see appear to be veins and are partially cut.</t>
  </si>
  <si>
    <t>No obvious artery apparent.</t>
  </si>
  <si>
    <t>Replacement for 187567</t>
  </si>
  <si>
    <t>187-04</t>
  </si>
  <si>
    <t>PFOA</t>
  </si>
  <si>
    <t>1 mg/kg</t>
  </si>
  <si>
    <t>One has the membrane of an artery, but seems too large and I think it's likely a vein. Did not measure it.</t>
  </si>
  <si>
    <t>187-05</t>
  </si>
  <si>
    <t>One I'm slightly iffy on.</t>
  </si>
  <si>
    <t>187-06</t>
  </si>
  <si>
    <t>I could only find one and it was near the edge. It didn't look too ripped to measure.</t>
  </si>
  <si>
    <t>P4</t>
  </si>
  <si>
    <t>Maybe 1 artery, but not confident on it. Tissue is ripped and shape doesn't look correct for artery.</t>
  </si>
  <si>
    <t>Replacement for 187560</t>
  </si>
  <si>
    <t>188-05</t>
  </si>
  <si>
    <t>The good arteries are cut off. However, it's very difficult to see JZ from decidua.</t>
  </si>
  <si>
    <t>188-06</t>
  </si>
  <si>
    <t>More confident on 1st than 2nd , but they both appear to be arteries.</t>
  </si>
  <si>
    <t>There were 2 others, but one was partially cut and the other is interfacing with JZ boundary.</t>
  </si>
  <si>
    <t>3 arteries sitting besides eachother, hence, difficult to tell specific borders. But, average should be correct.</t>
  </si>
  <si>
    <t>Both sections are in pretty bad shape. Neither really have the decidua.</t>
  </si>
  <si>
    <t>Large vessel.</t>
  </si>
  <si>
    <t>Replacement for 187557</t>
  </si>
  <si>
    <t>There may be one, but it's not clear that it's an artery (no endothelial cells stick out) and it's pretty ripped.</t>
  </si>
  <si>
    <t>There may be another, but I'm way more confident on only one.</t>
  </si>
  <si>
    <t>Replacement for 187568</t>
  </si>
  <si>
    <t>Endothelial layer is not consistent. But there is a proximal vein, so fairly confident this is artery. There may be another, but it's at a branch.</t>
  </si>
  <si>
    <t>184-07</t>
  </si>
  <si>
    <t>5 mg/kg</t>
  </si>
  <si>
    <t xml:space="preserve">2 section cut pretty superficially, little decidua. Looks like 2 are at a branch. </t>
  </si>
  <si>
    <t>185-05</t>
  </si>
  <si>
    <t>There are others, but due to ripping and proximity to vein, they can't be measured accurately.</t>
  </si>
  <si>
    <t>186-03</t>
  </si>
  <si>
    <t>Replacement for 187545</t>
  </si>
  <si>
    <t>187-08</t>
  </si>
  <si>
    <t>Decidua is ripped off on all sections.</t>
  </si>
  <si>
    <t>Replacement for 187561</t>
  </si>
  <si>
    <t>188-09</t>
  </si>
  <si>
    <t>None found.</t>
  </si>
  <si>
    <t>Replacement for 187575</t>
  </si>
  <si>
    <t>188-10</t>
  </si>
  <si>
    <t>There's 2 arteries, but they're at the edge of the tissue and sheared.</t>
  </si>
  <si>
    <t>Replacement for 187576</t>
  </si>
  <si>
    <t>Only one artery found. 2 sections have decidua cut. Not a perfect circle, but based on positioning w/ a nearby vein - indicates artery.</t>
  </si>
  <si>
    <t>There appears to be 2 more, but one is too far into the JZ and the other isn't well defined. NOT 100% ON SELECTED ARTERY.</t>
  </si>
  <si>
    <t>Half of sections are superficial, found only one artery on last section. Lot of vacuolization.</t>
  </si>
  <si>
    <t>Half of sections are ripped down the center. The other half do not have visible arteries.</t>
  </si>
  <si>
    <t>Slightly questioning this one, but there's distinct endothelial cells.</t>
  </si>
  <si>
    <t>Added this one after unblinding and recongition of initial concern for accuracy based on blinded notes.</t>
  </si>
  <si>
    <t>Replacement for 187574.</t>
  </si>
  <si>
    <t>184-05</t>
  </si>
  <si>
    <t>Vehicle</t>
  </si>
  <si>
    <t>0 mg/kg</t>
  </si>
  <si>
    <t>There may be 2, but couldn't find endothelial cells.</t>
  </si>
  <si>
    <t>Decent artery found, somewhat difficult to discriminate from peripheral vessles. But was confident enough.</t>
  </si>
  <si>
    <t>Replacement for 187532</t>
  </si>
  <si>
    <t>184-06</t>
  </si>
  <si>
    <t>P7</t>
  </si>
  <si>
    <t>Not confident on this one at all, this was very difficult to judge but the other replacement option was shredded where vessels were.</t>
  </si>
  <si>
    <t>Replacement for 187533</t>
  </si>
  <si>
    <t>187-07</t>
  </si>
  <si>
    <t>Sitting next to a vein near the JZ.</t>
  </si>
  <si>
    <t>188-07</t>
  </si>
  <si>
    <t>One is close to edge and may be pinched, so did not measure it.</t>
  </si>
  <si>
    <t>186-02</t>
  </si>
  <si>
    <t>0 mgkg</t>
  </si>
  <si>
    <t>There's another one, but is partly cut off and so was not measured. Removed 2nd vessel measurement from average.</t>
  </si>
  <si>
    <t>One section is very superficial, do not use for measuring anything. Sample is very bloody, there's only 1 that I'm confident on.</t>
  </si>
  <si>
    <t>There's some nice ones on here, cluster of 3, but they're near the edge and are shredded. Went with innermost artery.</t>
  </si>
  <si>
    <t>Replacement for 187534</t>
  </si>
  <si>
    <t>There is another one in the cluster, but can't see the margins well enough.</t>
  </si>
  <si>
    <t>The second one is really close to border, but it doesn't look misshapen and still should be OK for measuring (may not use it, but it's a protypical artery).</t>
  </si>
  <si>
    <t>2 that are proximal to eachother, looks like a branch.</t>
  </si>
  <si>
    <t>Post-marking and analysis notes:</t>
  </si>
  <si>
    <t>There is discrepencies in the depth of sectioning across the tissues.</t>
  </si>
  <si>
    <t>This will result in us likely getting different angles in the arteries, which will impact raw values of length and area.</t>
  </si>
  <si>
    <t>Red font are samples that are not interpretable due to lack of arteries in section or difficulty in measuring.</t>
  </si>
  <si>
    <t>Red background is a measurement that was not used for averaging as it was way off compared to the other measured arteries for that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</si>
</sst>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533399</xdr:colOff>
      <xdr:row>1</xdr:row>
      <xdr:rowOff>66675</xdr:rowOff>
    </xdr:from>
    <xdr:to>
      <xdr:col>44</xdr:col>
      <xdr:colOff>131327</xdr:colOff>
      <xdr:row>13</xdr:row>
      <xdr:rowOff>25954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2AD5-6915-4E5E-A7E5-00E86CC2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8999" y="247650"/>
          <a:ext cx="6906779" cy="2156379"/>
        </a:xfrm>
        <a:prstGeom prst="rect">
          <a:avLst/>
        </a:prstGeom>
      </xdr:spPr>
    </xdr:pic>
    <xdr:clientData/>
  </xdr:twoCellAnchor>
  <xdr:twoCellAnchor editAs="oneCell">
    <xdr:from>
      <xdr:col>44</xdr:col>
      <xdr:colOff>92342</xdr:colOff>
      <xdr:row>1</xdr:row>
      <xdr:rowOff>60505</xdr:rowOff>
    </xdr:from>
    <xdr:to>
      <xdr:col>55</xdr:col>
      <xdr:colOff>226805</xdr:colOff>
      <xdr:row>20</xdr:row>
      <xdr:rowOff>31999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58E8C3-0119-46D7-95A9-FA68DBF3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2524" y="251005"/>
          <a:ext cx="6792439" cy="3333860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15</xdr:row>
      <xdr:rowOff>0</xdr:rowOff>
    </xdr:from>
    <xdr:to>
      <xdr:col>40</xdr:col>
      <xdr:colOff>320690</xdr:colOff>
      <xdr:row>36</xdr:row>
      <xdr:rowOff>7444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A148F0-A1A5-4E18-9873-B04D4F7EC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25813" y="2726531"/>
          <a:ext cx="5782482" cy="3781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iencedirect.com/science/article/pii/S0147651322003529?via%3Dih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E468-664B-494C-928D-01C0860766C2}">
  <dimension ref="A1:AB88"/>
  <sheetViews>
    <sheetView tabSelected="1" topLeftCell="O1" zoomScale="50" zoomScaleNormal="50" workbookViewId="0">
      <selection activeCell="B8" sqref="B8"/>
    </sheetView>
  </sheetViews>
  <sheetFormatPr defaultColWidth="9.140625" defaultRowHeight="14.25"/>
  <cols>
    <col min="1" max="1" width="17.28515625" style="1" bestFit="1" customWidth="1"/>
    <col min="2" max="2" width="13.5703125" style="1" customWidth="1"/>
    <col min="3" max="3" width="17.28515625" style="1" customWidth="1"/>
    <col min="4" max="5" width="9.140625" style="1"/>
    <col min="6" max="6" width="10.42578125" style="1" customWidth="1"/>
    <col min="7" max="7" width="18.28515625" style="1" customWidth="1"/>
    <col min="8" max="8" width="10.5703125" style="1" customWidth="1"/>
    <col min="9" max="9" width="11.7109375" style="3" bestFit="1" customWidth="1"/>
    <col min="10" max="10" width="22.5703125" style="1" bestFit="1" customWidth="1"/>
    <col min="11" max="11" width="30.7109375" style="1" bestFit="1" customWidth="1"/>
    <col min="12" max="12" width="25.42578125" style="1" bestFit="1" customWidth="1"/>
    <col min="13" max="13" width="25.42578125" style="1" customWidth="1"/>
    <col min="14" max="14" width="27.140625" style="1" bestFit="1" customWidth="1"/>
    <col min="15" max="15" width="31.140625" style="1" bestFit="1" customWidth="1"/>
    <col min="16" max="18" width="27.140625" style="1" customWidth="1"/>
    <col min="19" max="19" width="34.140625" style="1" bestFit="1" customWidth="1"/>
    <col min="20" max="25" width="27.140625" style="1" customWidth="1"/>
    <col min="26" max="26" width="33.28515625" style="1" bestFit="1" customWidth="1"/>
    <col min="27" max="27" width="146.42578125" style="1" bestFit="1" customWidth="1"/>
    <col min="28" max="28" width="40.5703125" style="1" bestFit="1" customWidth="1"/>
    <col min="29" max="16384" width="9.140625" style="1"/>
  </cols>
  <sheetData>
    <row r="1" spans="1:28" ht="15">
      <c r="A1" s="2" t="s">
        <v>0</v>
      </c>
      <c r="B1" s="1" t="s">
        <v>1</v>
      </c>
      <c r="F1" s="3"/>
    </row>
    <row r="2" spans="1:28" ht="15">
      <c r="A2" s="2" t="s">
        <v>2</v>
      </c>
      <c r="B2" s="1" t="s">
        <v>3</v>
      </c>
      <c r="F2" s="3"/>
    </row>
    <row r="3" spans="1:28">
      <c r="F3" s="3"/>
    </row>
    <row r="4" spans="1:28" ht="15">
      <c r="A4" s="2" t="s">
        <v>4</v>
      </c>
      <c r="B4" s="1" t="s">
        <v>5</v>
      </c>
      <c r="F4" s="3"/>
    </row>
    <row r="5" spans="1:28">
      <c r="B5" s="1" t="s">
        <v>6</v>
      </c>
      <c r="F5" s="3"/>
    </row>
    <row r="6" spans="1:28">
      <c r="B6" s="1" t="s">
        <v>7</v>
      </c>
      <c r="F6" s="3"/>
    </row>
    <row r="7" spans="1:28">
      <c r="B7" s="1" t="s">
        <v>8</v>
      </c>
      <c r="F7" s="3"/>
    </row>
    <row r="8" spans="1:28" ht="15">
      <c r="B8" s="39" t="s">
        <v>9</v>
      </c>
      <c r="F8" s="3"/>
    </row>
    <row r="10" spans="1:28" ht="15">
      <c r="A10" s="4" t="s">
        <v>10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16</v>
      </c>
      <c r="H10" s="4" t="s">
        <v>17</v>
      </c>
      <c r="I10" s="4" t="s">
        <v>18</v>
      </c>
      <c r="J10" s="4" t="s">
        <v>19</v>
      </c>
      <c r="K10" s="4" t="s">
        <v>20</v>
      </c>
      <c r="L10" s="4" t="s">
        <v>21</v>
      </c>
      <c r="M10" s="4" t="s">
        <v>22</v>
      </c>
      <c r="N10" s="4" t="s">
        <v>23</v>
      </c>
      <c r="O10" s="4" t="s">
        <v>24</v>
      </c>
      <c r="P10" s="4" t="s">
        <v>25</v>
      </c>
      <c r="Q10" s="4" t="s">
        <v>26</v>
      </c>
      <c r="R10" s="4" t="s">
        <v>27</v>
      </c>
      <c r="S10" s="4" t="s">
        <v>28</v>
      </c>
      <c r="T10" s="4" t="s">
        <v>29</v>
      </c>
      <c r="U10" s="4" t="s">
        <v>30</v>
      </c>
      <c r="V10" s="4" t="s">
        <v>31</v>
      </c>
      <c r="W10" s="4" t="s">
        <v>32</v>
      </c>
      <c r="X10" s="4" t="s">
        <v>33</v>
      </c>
      <c r="Y10" s="4" t="s">
        <v>34</v>
      </c>
      <c r="Z10" s="4" t="s">
        <v>35</v>
      </c>
      <c r="AA10" s="4" t="s">
        <v>36</v>
      </c>
    </row>
    <row r="11" spans="1:28">
      <c r="A11" s="3" t="s">
        <v>37</v>
      </c>
      <c r="B11" s="3" t="s">
        <v>38</v>
      </c>
      <c r="C11" s="3" t="s">
        <v>39</v>
      </c>
      <c r="D11" s="3" t="s">
        <v>40</v>
      </c>
      <c r="E11" s="3" t="s">
        <v>41</v>
      </c>
      <c r="F11" s="3">
        <v>187527</v>
      </c>
      <c r="G11" s="5">
        <v>44888</v>
      </c>
      <c r="H11" s="3" t="s">
        <v>42</v>
      </c>
      <c r="I11" s="3">
        <v>1</v>
      </c>
      <c r="J11" s="3">
        <v>1</v>
      </c>
      <c r="K11" s="3">
        <v>34697.26</v>
      </c>
      <c r="L11" s="3">
        <v>20557.009999999998</v>
      </c>
      <c r="M11" s="3">
        <v>694.15</v>
      </c>
      <c r="N11" s="3">
        <f>K11/L11</f>
        <v>1.6878553836379904</v>
      </c>
      <c r="O11" s="3"/>
      <c r="V11" s="3"/>
      <c r="W11" s="3">
        <f>AVERAGE(K11,O11,S11)</f>
        <v>34697.26</v>
      </c>
      <c r="X11" s="3">
        <f>AVERAGE(L11,P11,T11)</f>
        <v>20557.009999999998</v>
      </c>
      <c r="Y11" s="3">
        <f>AVERAGE(M11,Q11,U11)</f>
        <v>694.15</v>
      </c>
      <c r="Z11" s="3">
        <f>AVERAGE(N11,R11,V11)</f>
        <v>1.6878553836379904</v>
      </c>
      <c r="AA11" s="3" t="s">
        <v>43</v>
      </c>
      <c r="AB11" s="6" t="s">
        <v>44</v>
      </c>
    </row>
    <row r="12" spans="1:28">
      <c r="A12" s="9" t="s">
        <v>45</v>
      </c>
      <c r="B12" s="9" t="s">
        <v>46</v>
      </c>
      <c r="C12" s="9" t="s">
        <v>39</v>
      </c>
      <c r="D12" s="9" t="s">
        <v>40</v>
      </c>
      <c r="E12" s="9" t="s">
        <v>41</v>
      </c>
      <c r="F12" s="9">
        <v>187538</v>
      </c>
      <c r="G12" s="10">
        <v>44893</v>
      </c>
      <c r="H12" s="9" t="s">
        <v>42</v>
      </c>
      <c r="I12" s="9">
        <v>0</v>
      </c>
      <c r="J12" s="9">
        <v>0</v>
      </c>
      <c r="K12" s="9"/>
      <c r="L12" s="11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 t="s">
        <v>47</v>
      </c>
      <c r="AB12" s="12" t="s">
        <v>48</v>
      </c>
    </row>
    <row r="13" spans="1:28">
      <c r="A13" s="3" t="s">
        <v>45</v>
      </c>
      <c r="B13" s="3" t="s">
        <v>49</v>
      </c>
      <c r="C13" s="3" t="s">
        <v>39</v>
      </c>
      <c r="D13" s="3" t="s">
        <v>40</v>
      </c>
      <c r="E13" s="3" t="s">
        <v>41</v>
      </c>
      <c r="F13" s="3">
        <v>189057</v>
      </c>
      <c r="G13" s="5">
        <v>44937</v>
      </c>
      <c r="H13" s="3" t="s">
        <v>42</v>
      </c>
      <c r="I13" s="3">
        <v>1</v>
      </c>
      <c r="J13" s="3">
        <v>1</v>
      </c>
      <c r="K13" s="3">
        <v>23118.6</v>
      </c>
      <c r="L13" s="3">
        <v>6205.85</v>
      </c>
      <c r="M13" s="3">
        <v>362.22</v>
      </c>
      <c r="N13" s="3">
        <f t="shared" ref="N13:N22" si="0">K13/L13</f>
        <v>3.7252914588654251</v>
      </c>
      <c r="O13" s="3"/>
      <c r="P13" s="3"/>
      <c r="Q13" s="3"/>
      <c r="R13" s="3"/>
      <c r="S13" s="3"/>
      <c r="T13" s="3"/>
      <c r="U13" s="3"/>
      <c r="V13" s="3"/>
      <c r="W13" s="3">
        <f t="shared" ref="W13:W22" si="1">AVERAGE(K13,O13,S13)</f>
        <v>23118.6</v>
      </c>
      <c r="X13" s="3">
        <f t="shared" ref="X13:X22" si="2">AVERAGE(L13,P13,T13)</f>
        <v>6205.85</v>
      </c>
      <c r="Y13" s="3">
        <f t="shared" ref="Y13:Y22" si="3">AVERAGE(M13,Q13,U13)</f>
        <v>362.22</v>
      </c>
      <c r="Z13" s="3">
        <f t="shared" ref="Z13:Z22" si="4">AVERAGE(N13,R13,V13)</f>
        <v>3.7252914588654251</v>
      </c>
      <c r="AA13" s="3" t="s">
        <v>50</v>
      </c>
      <c r="AB13" s="7" t="s">
        <v>51</v>
      </c>
    </row>
    <row r="14" spans="1:28" ht="14.25" customHeight="1">
      <c r="A14" s="38" t="s">
        <v>52</v>
      </c>
      <c r="B14" s="38" t="s">
        <v>53</v>
      </c>
      <c r="C14" s="3" t="s">
        <v>39</v>
      </c>
      <c r="D14" s="3" t="s">
        <v>40</v>
      </c>
      <c r="E14" s="3" t="s">
        <v>41</v>
      </c>
      <c r="F14" s="3">
        <v>187548</v>
      </c>
      <c r="G14" s="5">
        <v>44902</v>
      </c>
      <c r="H14" s="3" t="s">
        <v>42</v>
      </c>
      <c r="I14" s="3">
        <v>1</v>
      </c>
      <c r="J14" s="3">
        <v>2</v>
      </c>
      <c r="K14" s="3">
        <v>19103.939999999999</v>
      </c>
      <c r="L14" s="3">
        <v>6199</v>
      </c>
      <c r="M14" s="3">
        <v>388.67</v>
      </c>
      <c r="N14" s="3">
        <f t="shared" si="0"/>
        <v>3.0817777060816258</v>
      </c>
      <c r="O14" s="3">
        <v>17871.95</v>
      </c>
      <c r="P14" s="3">
        <v>5370.41</v>
      </c>
      <c r="Q14" s="3">
        <v>399.97</v>
      </c>
      <c r="R14" s="3">
        <f>O14/P14</f>
        <v>3.3278557875469472</v>
      </c>
      <c r="S14" s="3"/>
      <c r="V14" s="3"/>
      <c r="W14" s="3">
        <f t="shared" si="1"/>
        <v>18487.945</v>
      </c>
      <c r="X14" s="3">
        <f t="shared" si="2"/>
        <v>5784.7049999999999</v>
      </c>
      <c r="Y14" s="3">
        <f t="shared" si="3"/>
        <v>394.32000000000005</v>
      </c>
      <c r="Z14" s="3">
        <f t="shared" si="4"/>
        <v>3.2048167468142865</v>
      </c>
      <c r="AA14" s="3" t="s">
        <v>54</v>
      </c>
    </row>
    <row r="15" spans="1:28">
      <c r="A15" s="20" t="s">
        <v>55</v>
      </c>
      <c r="B15" s="20" t="s">
        <v>56</v>
      </c>
      <c r="C15" s="21" t="s">
        <v>39</v>
      </c>
      <c r="D15" s="21" t="s">
        <v>40</v>
      </c>
      <c r="E15" s="20" t="s">
        <v>41</v>
      </c>
      <c r="F15" s="20">
        <v>187563</v>
      </c>
      <c r="G15" s="22">
        <v>44904</v>
      </c>
      <c r="H15" s="20" t="s">
        <v>42</v>
      </c>
      <c r="I15" s="20">
        <v>1</v>
      </c>
      <c r="J15" s="20">
        <v>1</v>
      </c>
      <c r="K15" s="20">
        <v>20451.82</v>
      </c>
      <c r="L15" s="20">
        <v>9413.73</v>
      </c>
      <c r="M15" s="20">
        <v>454.82</v>
      </c>
      <c r="N15" s="20">
        <f t="shared" si="0"/>
        <v>2.1725522189397828</v>
      </c>
      <c r="O15" s="20"/>
      <c r="P15" s="20"/>
      <c r="Q15" s="20"/>
      <c r="R15" s="20"/>
      <c r="S15" s="20"/>
      <c r="T15" s="20"/>
      <c r="U15" s="20"/>
      <c r="V15" s="20"/>
      <c r="W15" s="20">
        <f t="shared" si="1"/>
        <v>20451.82</v>
      </c>
      <c r="X15" s="20">
        <f t="shared" si="2"/>
        <v>9413.73</v>
      </c>
      <c r="Y15" s="20">
        <f t="shared" si="3"/>
        <v>454.82</v>
      </c>
      <c r="Z15" s="20">
        <f t="shared" si="4"/>
        <v>2.1725522189397828</v>
      </c>
      <c r="AA15" s="20" t="s">
        <v>57</v>
      </c>
      <c r="AB15" s="23"/>
    </row>
    <row r="16" spans="1:28" s="11" customFormat="1" ht="15" customHeight="1">
      <c r="A16" s="3" t="s">
        <v>37</v>
      </c>
      <c r="B16" s="3" t="s">
        <v>56</v>
      </c>
      <c r="C16" s="3" t="s">
        <v>39</v>
      </c>
      <c r="D16" s="3" t="s">
        <v>40</v>
      </c>
      <c r="E16" s="3" t="s">
        <v>58</v>
      </c>
      <c r="F16" s="3">
        <v>187528</v>
      </c>
      <c r="G16" s="5">
        <v>44888</v>
      </c>
      <c r="H16" s="3" t="s">
        <v>42</v>
      </c>
      <c r="I16" s="3">
        <v>2</v>
      </c>
      <c r="J16" s="3">
        <v>3</v>
      </c>
      <c r="K16" s="3">
        <v>9777.98</v>
      </c>
      <c r="L16" s="3">
        <v>5839.15</v>
      </c>
      <c r="M16" s="3">
        <v>357.53</v>
      </c>
      <c r="N16" s="3">
        <f t="shared" si="0"/>
        <v>1.6745553719291335</v>
      </c>
      <c r="O16" s="3">
        <v>6698.24</v>
      </c>
      <c r="P16" s="3">
        <v>4271.8900000000003</v>
      </c>
      <c r="Q16" s="3">
        <v>324.88</v>
      </c>
      <c r="R16" s="3">
        <f>O16/P16</f>
        <v>1.5679804489347804</v>
      </c>
      <c r="S16" s="3">
        <v>11665.12</v>
      </c>
      <c r="T16" s="3">
        <v>8137.71</v>
      </c>
      <c r="U16" s="3">
        <v>411.39</v>
      </c>
      <c r="V16" s="3">
        <f>S16/T16</f>
        <v>1.4334646970707976</v>
      </c>
      <c r="W16" s="3">
        <f t="shared" si="1"/>
        <v>9380.4466666666685</v>
      </c>
      <c r="X16" s="3">
        <f t="shared" si="2"/>
        <v>6082.916666666667</v>
      </c>
      <c r="Y16" s="3">
        <f t="shared" si="3"/>
        <v>364.59999999999997</v>
      </c>
      <c r="Z16" s="3">
        <f t="shared" si="4"/>
        <v>1.5586668393115704</v>
      </c>
      <c r="AA16" s="3" t="s">
        <v>59</v>
      </c>
      <c r="AB16" s="1"/>
    </row>
    <row r="17" spans="1:28">
      <c r="A17" s="3" t="s">
        <v>45</v>
      </c>
      <c r="B17" s="3" t="s">
        <v>38</v>
      </c>
      <c r="C17" s="3" t="s">
        <v>39</v>
      </c>
      <c r="D17" s="3" t="s">
        <v>40</v>
      </c>
      <c r="E17" s="3" t="s">
        <v>58</v>
      </c>
      <c r="F17" s="3">
        <v>187537</v>
      </c>
      <c r="G17" s="5">
        <v>44893</v>
      </c>
      <c r="H17" s="3" t="s">
        <v>42</v>
      </c>
      <c r="I17" s="3">
        <v>1</v>
      </c>
      <c r="J17" s="3">
        <v>1</v>
      </c>
      <c r="K17" s="3">
        <v>60813.09</v>
      </c>
      <c r="L17" s="3">
        <v>19661.060000000001</v>
      </c>
      <c r="M17" s="3">
        <v>676.42</v>
      </c>
      <c r="N17" s="3">
        <f t="shared" si="0"/>
        <v>3.0930728048233407</v>
      </c>
      <c r="O17" s="3"/>
      <c r="P17" s="3"/>
      <c r="Q17" s="3"/>
      <c r="R17" s="3"/>
      <c r="S17" s="3"/>
      <c r="T17" s="3"/>
      <c r="U17" s="3"/>
      <c r="V17" s="3"/>
      <c r="W17" s="3">
        <f t="shared" si="1"/>
        <v>60813.09</v>
      </c>
      <c r="X17" s="3">
        <f t="shared" si="2"/>
        <v>19661.060000000001</v>
      </c>
      <c r="Y17" s="3">
        <f t="shared" si="3"/>
        <v>676.42</v>
      </c>
      <c r="Z17" s="3">
        <f t="shared" si="4"/>
        <v>3.0930728048233407</v>
      </c>
      <c r="AA17" s="3" t="s">
        <v>60</v>
      </c>
    </row>
    <row r="18" spans="1:28" s="11" customFormat="1">
      <c r="A18" s="3" t="s">
        <v>52</v>
      </c>
      <c r="B18" s="3" t="s">
        <v>38</v>
      </c>
      <c r="C18" s="3" t="s">
        <v>39</v>
      </c>
      <c r="D18" s="3" t="s">
        <v>40</v>
      </c>
      <c r="E18" s="3" t="s">
        <v>58</v>
      </c>
      <c r="F18" s="3">
        <v>187547</v>
      </c>
      <c r="G18" s="5">
        <v>44901</v>
      </c>
      <c r="H18" s="3" t="s">
        <v>42</v>
      </c>
      <c r="I18" s="3">
        <v>1</v>
      </c>
      <c r="J18" s="3">
        <v>2</v>
      </c>
      <c r="K18" s="3">
        <v>105556.95</v>
      </c>
      <c r="L18" s="3">
        <v>33991.97</v>
      </c>
      <c r="M18" s="3">
        <v>842.23</v>
      </c>
      <c r="N18" s="3">
        <f t="shared" si="0"/>
        <v>3.1053495869759828</v>
      </c>
      <c r="O18" s="3">
        <v>61882.48</v>
      </c>
      <c r="P18" s="3">
        <v>18573.16</v>
      </c>
      <c r="Q18" s="3">
        <v>561.41</v>
      </c>
      <c r="R18" s="3">
        <f>O18/P18</f>
        <v>3.331822910048694</v>
      </c>
      <c r="S18" s="1"/>
      <c r="T18" s="1"/>
      <c r="U18" s="1"/>
      <c r="V18" s="1"/>
      <c r="W18" s="3">
        <f t="shared" si="1"/>
        <v>83719.714999999997</v>
      </c>
      <c r="X18" s="3">
        <f t="shared" si="2"/>
        <v>26282.565000000002</v>
      </c>
      <c r="Y18" s="3">
        <f t="shared" si="3"/>
        <v>701.81999999999994</v>
      </c>
      <c r="Z18" s="3">
        <f t="shared" si="4"/>
        <v>3.2185862485123384</v>
      </c>
      <c r="AA18" s="3" t="s">
        <v>61</v>
      </c>
      <c r="AB18" s="1"/>
    </row>
    <row r="19" spans="1:28">
      <c r="A19" s="3" t="s">
        <v>62</v>
      </c>
      <c r="B19" s="3" t="s">
        <v>38</v>
      </c>
      <c r="C19" s="3" t="s">
        <v>39</v>
      </c>
      <c r="D19" s="3" t="s">
        <v>40</v>
      </c>
      <c r="E19" s="3" t="s">
        <v>58</v>
      </c>
      <c r="F19" s="3">
        <v>187549</v>
      </c>
      <c r="G19" s="5">
        <v>44904</v>
      </c>
      <c r="H19" s="3" t="s">
        <v>42</v>
      </c>
      <c r="I19" s="3">
        <v>2</v>
      </c>
      <c r="J19" s="3">
        <v>2</v>
      </c>
      <c r="K19" s="3">
        <v>21289.06</v>
      </c>
      <c r="L19" s="3">
        <v>8946.67</v>
      </c>
      <c r="M19" s="3">
        <v>414.05</v>
      </c>
      <c r="N19" s="3">
        <f t="shared" si="0"/>
        <v>2.3795512743847711</v>
      </c>
      <c r="O19" s="3">
        <v>45284.21</v>
      </c>
      <c r="P19" s="3">
        <v>19366.650000000001</v>
      </c>
      <c r="Q19" s="3">
        <v>631.44000000000005</v>
      </c>
      <c r="R19" s="3">
        <f>O19/P19</f>
        <v>2.3382572618392956</v>
      </c>
      <c r="S19" s="3"/>
      <c r="T19" s="3"/>
      <c r="U19" s="3"/>
      <c r="V19" s="3"/>
      <c r="W19" s="3">
        <f t="shared" si="1"/>
        <v>33286.635000000002</v>
      </c>
      <c r="X19" s="3">
        <f t="shared" si="2"/>
        <v>14156.66</v>
      </c>
      <c r="Y19" s="3">
        <f t="shared" si="3"/>
        <v>522.745</v>
      </c>
      <c r="Z19" s="3">
        <f t="shared" si="4"/>
        <v>2.3589042681120334</v>
      </c>
      <c r="AA19" s="3" t="s">
        <v>63</v>
      </c>
    </row>
    <row r="20" spans="1:28" s="11" customFormat="1">
      <c r="A20" s="21" t="s">
        <v>55</v>
      </c>
      <c r="B20" s="21" t="s">
        <v>38</v>
      </c>
      <c r="C20" s="21" t="s">
        <v>39</v>
      </c>
      <c r="D20" s="21" t="s">
        <v>40</v>
      </c>
      <c r="E20" s="21" t="s">
        <v>58</v>
      </c>
      <c r="F20" s="21">
        <v>187562</v>
      </c>
      <c r="G20" s="24">
        <v>44904</v>
      </c>
      <c r="H20" s="21" t="s">
        <v>42</v>
      </c>
      <c r="I20" s="21">
        <v>1</v>
      </c>
      <c r="J20" s="21">
        <v>1</v>
      </c>
      <c r="K20" s="21">
        <v>7162.13</v>
      </c>
      <c r="L20" s="21">
        <v>3602.83</v>
      </c>
      <c r="M20" s="21">
        <v>292.29000000000002</v>
      </c>
      <c r="N20" s="21">
        <f t="shared" si="0"/>
        <v>1.987917831260426</v>
      </c>
      <c r="O20" s="21"/>
      <c r="P20" s="25"/>
      <c r="Q20" s="25"/>
      <c r="R20" s="21"/>
      <c r="S20" s="21"/>
      <c r="T20" s="21"/>
      <c r="U20" s="21"/>
      <c r="V20" s="21"/>
      <c r="W20" s="20">
        <f t="shared" si="1"/>
        <v>7162.13</v>
      </c>
      <c r="X20" s="20">
        <f t="shared" si="2"/>
        <v>3602.83</v>
      </c>
      <c r="Y20" s="20">
        <f t="shared" si="3"/>
        <v>292.29000000000002</v>
      </c>
      <c r="Z20" s="20">
        <f t="shared" si="4"/>
        <v>1.987917831260426</v>
      </c>
      <c r="AA20" s="21" t="s">
        <v>64</v>
      </c>
      <c r="AB20" s="26" t="s">
        <v>44</v>
      </c>
    </row>
    <row r="21" spans="1:28" ht="15" customHeight="1">
      <c r="A21" s="3" t="s">
        <v>65</v>
      </c>
      <c r="B21" s="3" t="s">
        <v>38</v>
      </c>
      <c r="C21" s="3" t="s">
        <v>39</v>
      </c>
      <c r="D21" s="3" t="s">
        <v>66</v>
      </c>
      <c r="E21" s="3" t="s">
        <v>41</v>
      </c>
      <c r="F21" s="3">
        <v>187529</v>
      </c>
      <c r="G21" s="5">
        <v>44888</v>
      </c>
      <c r="H21" s="3" t="s">
        <v>42</v>
      </c>
      <c r="I21" s="3">
        <v>1</v>
      </c>
      <c r="J21" s="3">
        <v>1</v>
      </c>
      <c r="K21" s="3">
        <v>11074.58</v>
      </c>
      <c r="L21" s="3">
        <v>4966.63</v>
      </c>
      <c r="M21" s="3">
        <v>356.44</v>
      </c>
      <c r="N21" s="3">
        <f t="shared" si="0"/>
        <v>2.2297976696472257</v>
      </c>
      <c r="P21" s="3"/>
      <c r="Q21" s="3"/>
      <c r="R21" s="3"/>
      <c r="S21" s="3"/>
      <c r="T21" s="3"/>
      <c r="U21" s="3"/>
      <c r="V21" s="3"/>
      <c r="W21" s="3">
        <f t="shared" si="1"/>
        <v>11074.58</v>
      </c>
      <c r="X21" s="3">
        <f t="shared" si="2"/>
        <v>4966.63</v>
      </c>
      <c r="Y21" s="3">
        <f t="shared" si="3"/>
        <v>356.44</v>
      </c>
      <c r="Z21" s="3">
        <f t="shared" si="4"/>
        <v>2.2297976696472257</v>
      </c>
      <c r="AA21" s="3" t="s">
        <v>67</v>
      </c>
    </row>
    <row r="22" spans="1:28">
      <c r="A22" s="3" t="s">
        <v>68</v>
      </c>
      <c r="B22" s="3" t="s">
        <v>56</v>
      </c>
      <c r="C22" s="3" t="s">
        <v>39</v>
      </c>
      <c r="D22" s="3" t="s">
        <v>66</v>
      </c>
      <c r="E22" s="3" t="s">
        <v>41</v>
      </c>
      <c r="F22" s="3">
        <v>187540</v>
      </c>
      <c r="G22" s="5">
        <v>44893</v>
      </c>
      <c r="H22" s="3" t="s">
        <v>42</v>
      </c>
      <c r="I22" s="3">
        <v>2</v>
      </c>
      <c r="J22" s="3">
        <v>2</v>
      </c>
      <c r="K22" s="3">
        <v>34720.82</v>
      </c>
      <c r="L22" s="3">
        <v>13179.6</v>
      </c>
      <c r="M22" s="3">
        <v>558</v>
      </c>
      <c r="N22" s="3">
        <f t="shared" si="0"/>
        <v>2.63443655346141</v>
      </c>
      <c r="O22" s="3">
        <v>18257.689999999999</v>
      </c>
      <c r="P22" s="3">
        <v>6030.98</v>
      </c>
      <c r="Q22" s="3">
        <v>379.79</v>
      </c>
      <c r="R22" s="3">
        <f>O22/P22</f>
        <v>3.0273172850846795</v>
      </c>
      <c r="S22" s="3"/>
      <c r="T22" s="3"/>
      <c r="U22" s="3"/>
      <c r="V22" s="3"/>
      <c r="W22" s="3">
        <f t="shared" si="1"/>
        <v>26489.254999999997</v>
      </c>
      <c r="X22" s="3">
        <f t="shared" si="2"/>
        <v>9605.2900000000009</v>
      </c>
      <c r="Y22" s="3">
        <f t="shared" si="3"/>
        <v>468.89499999999998</v>
      </c>
      <c r="Z22" s="3">
        <f t="shared" si="4"/>
        <v>2.8308769192730447</v>
      </c>
      <c r="AA22" s="3" t="s">
        <v>69</v>
      </c>
    </row>
    <row r="23" spans="1:28">
      <c r="A23" s="9" t="s">
        <v>70</v>
      </c>
      <c r="B23" s="9" t="s">
        <v>56</v>
      </c>
      <c r="C23" s="9" t="s">
        <v>39</v>
      </c>
      <c r="D23" s="9" t="s">
        <v>66</v>
      </c>
      <c r="E23" s="9" t="s">
        <v>41</v>
      </c>
      <c r="F23" s="9">
        <v>187551</v>
      </c>
      <c r="G23" s="10">
        <v>44904</v>
      </c>
      <c r="H23" s="9" t="s">
        <v>42</v>
      </c>
      <c r="I23" s="9">
        <v>0</v>
      </c>
      <c r="J23" s="9">
        <v>0</v>
      </c>
      <c r="K23" s="9"/>
      <c r="L23" s="9"/>
      <c r="M23" s="9"/>
      <c r="N23" s="11"/>
      <c r="O23" s="11"/>
      <c r="P23" s="11"/>
      <c r="Q23" s="11"/>
      <c r="R23" s="11"/>
      <c r="S23" s="11"/>
      <c r="T23" s="9"/>
      <c r="U23" s="9"/>
      <c r="V23" s="9"/>
      <c r="W23" s="9"/>
      <c r="X23" s="9"/>
      <c r="Y23" s="9"/>
      <c r="Z23" s="9"/>
      <c r="AA23" s="9" t="s">
        <v>71</v>
      </c>
      <c r="AB23" s="12" t="s">
        <v>48</v>
      </c>
    </row>
    <row r="24" spans="1:28">
      <c r="A24" s="3" t="s">
        <v>70</v>
      </c>
      <c r="B24" s="3" t="s">
        <v>46</v>
      </c>
      <c r="C24" s="3" t="s">
        <v>39</v>
      </c>
      <c r="D24" s="3" t="s">
        <v>66</v>
      </c>
      <c r="E24" s="3" t="s">
        <v>41</v>
      </c>
      <c r="F24" s="3">
        <v>189091</v>
      </c>
      <c r="G24" s="5">
        <v>44943</v>
      </c>
      <c r="H24" s="3" t="s">
        <v>42</v>
      </c>
      <c r="I24" s="3">
        <v>1</v>
      </c>
      <c r="J24" s="3">
        <v>2</v>
      </c>
      <c r="K24" s="3">
        <v>19545.82</v>
      </c>
      <c r="L24" s="3">
        <v>6556.37</v>
      </c>
      <c r="M24" s="3">
        <v>351.56</v>
      </c>
      <c r="N24" s="3">
        <f>K24/L24</f>
        <v>2.9811953870815708</v>
      </c>
      <c r="O24" s="3">
        <v>14480.03</v>
      </c>
      <c r="P24" s="3">
        <v>5445.26</v>
      </c>
      <c r="Q24" s="3">
        <v>328.45</v>
      </c>
      <c r="R24" s="3">
        <f>O24/P24</f>
        <v>2.6591990097809837</v>
      </c>
      <c r="S24" s="3"/>
      <c r="T24" s="3"/>
      <c r="U24" s="3"/>
      <c r="V24" s="3"/>
      <c r="W24" s="3">
        <f t="shared" ref="W24:Z27" si="5">AVERAGE(K24,O24,S24)</f>
        <v>17012.924999999999</v>
      </c>
      <c r="X24" s="3">
        <f t="shared" si="5"/>
        <v>6000.8150000000005</v>
      </c>
      <c r="Y24" s="3">
        <f t="shared" si="5"/>
        <v>340.005</v>
      </c>
      <c r="Z24" s="3">
        <f t="shared" si="5"/>
        <v>2.820197198431277</v>
      </c>
      <c r="AA24" s="3" t="s">
        <v>72</v>
      </c>
      <c r="AB24" s="7" t="s">
        <v>73</v>
      </c>
    </row>
    <row r="25" spans="1:28" s="11" customFormat="1">
      <c r="A25" s="3" t="s">
        <v>74</v>
      </c>
      <c r="B25" s="3" t="s">
        <v>38</v>
      </c>
      <c r="C25" s="3" t="s">
        <v>39</v>
      </c>
      <c r="D25" s="3" t="s">
        <v>66</v>
      </c>
      <c r="E25" s="3" t="s">
        <v>41</v>
      </c>
      <c r="F25" s="3">
        <v>187564</v>
      </c>
      <c r="G25" s="5">
        <v>44904</v>
      </c>
      <c r="H25" s="3" t="s">
        <v>42</v>
      </c>
      <c r="I25" s="3">
        <v>1</v>
      </c>
      <c r="J25" s="3">
        <v>1</v>
      </c>
      <c r="K25" s="3">
        <v>41294.82</v>
      </c>
      <c r="L25" s="3">
        <v>20559.36</v>
      </c>
      <c r="M25" s="3">
        <v>600.03</v>
      </c>
      <c r="N25" s="3">
        <f>K25/L25</f>
        <v>2.0085654417258123</v>
      </c>
      <c r="O25" s="3"/>
      <c r="P25" s="3"/>
      <c r="Q25" s="3"/>
      <c r="R25" s="3"/>
      <c r="S25" s="3"/>
      <c r="T25" s="3"/>
      <c r="U25" s="3"/>
      <c r="V25" s="3"/>
      <c r="W25" s="3">
        <f t="shared" si="5"/>
        <v>41294.82</v>
      </c>
      <c r="X25" s="3">
        <f t="shared" si="5"/>
        <v>20559.36</v>
      </c>
      <c r="Y25" s="3">
        <f t="shared" si="5"/>
        <v>600.03</v>
      </c>
      <c r="Z25" s="3">
        <f t="shared" si="5"/>
        <v>2.0085654417258123</v>
      </c>
      <c r="AA25" s="3" t="s">
        <v>75</v>
      </c>
      <c r="AB25" s="1"/>
    </row>
    <row r="26" spans="1:28">
      <c r="A26" s="20" t="s">
        <v>76</v>
      </c>
      <c r="B26" s="20" t="s">
        <v>38</v>
      </c>
      <c r="C26" s="20" t="s">
        <v>39</v>
      </c>
      <c r="D26" s="20" t="s">
        <v>66</v>
      </c>
      <c r="E26" s="20" t="s">
        <v>41</v>
      </c>
      <c r="F26" s="20">
        <v>187566</v>
      </c>
      <c r="G26" s="22">
        <v>44907</v>
      </c>
      <c r="H26" s="20" t="s">
        <v>42</v>
      </c>
      <c r="I26" s="20">
        <v>1</v>
      </c>
      <c r="J26" s="20">
        <v>1</v>
      </c>
      <c r="K26" s="20">
        <v>81156.94</v>
      </c>
      <c r="L26" s="20">
        <v>33277.379999999997</v>
      </c>
      <c r="M26" s="20">
        <v>735.3</v>
      </c>
      <c r="N26" s="20">
        <f>K26/L26</f>
        <v>2.4388019729918642</v>
      </c>
      <c r="O26" s="20"/>
      <c r="P26" s="23"/>
      <c r="Q26" s="20"/>
      <c r="R26" s="20"/>
      <c r="S26" s="20"/>
      <c r="T26" s="20"/>
      <c r="U26" s="20"/>
      <c r="V26" s="20"/>
      <c r="W26" s="20">
        <f t="shared" si="5"/>
        <v>81156.94</v>
      </c>
      <c r="X26" s="20">
        <f t="shared" si="5"/>
        <v>33277.379999999997</v>
      </c>
      <c r="Y26" s="20">
        <f t="shared" si="5"/>
        <v>735.3</v>
      </c>
      <c r="Z26" s="20">
        <f t="shared" si="5"/>
        <v>2.4388019729918642</v>
      </c>
      <c r="AA26" s="20" t="s">
        <v>77</v>
      </c>
      <c r="AB26" s="23"/>
    </row>
    <row r="27" spans="1:28" s="11" customFormat="1">
      <c r="A27" s="3" t="s">
        <v>65</v>
      </c>
      <c r="B27" s="3" t="s">
        <v>78</v>
      </c>
      <c r="C27" s="3" t="s">
        <v>39</v>
      </c>
      <c r="D27" s="3" t="s">
        <v>66</v>
      </c>
      <c r="E27" s="3" t="s">
        <v>58</v>
      </c>
      <c r="F27" s="3">
        <v>187530</v>
      </c>
      <c r="G27" s="5">
        <v>44890</v>
      </c>
      <c r="H27" s="3" t="s">
        <v>42</v>
      </c>
      <c r="I27" s="3">
        <v>1</v>
      </c>
      <c r="J27" s="3">
        <v>1</v>
      </c>
      <c r="K27" s="3">
        <v>42134.34</v>
      </c>
      <c r="L27" s="3">
        <v>21794.26</v>
      </c>
      <c r="M27" s="3">
        <v>595</v>
      </c>
      <c r="N27" s="3">
        <f>K27/L27</f>
        <v>1.9332769270440933</v>
      </c>
      <c r="O27" s="3"/>
      <c r="P27" s="3"/>
      <c r="Q27" s="3"/>
      <c r="R27" s="3"/>
      <c r="S27" s="1"/>
      <c r="T27" s="3"/>
      <c r="U27" s="3"/>
      <c r="V27" s="3"/>
      <c r="W27" s="3">
        <f t="shared" si="5"/>
        <v>42134.34</v>
      </c>
      <c r="X27" s="3">
        <f t="shared" si="5"/>
        <v>21794.26</v>
      </c>
      <c r="Y27" s="3">
        <f t="shared" si="5"/>
        <v>595</v>
      </c>
      <c r="Z27" s="3">
        <f t="shared" si="5"/>
        <v>1.9332769270440933</v>
      </c>
      <c r="AA27" s="3" t="s">
        <v>79</v>
      </c>
      <c r="AB27" s="1"/>
    </row>
    <row r="28" spans="1:28">
      <c r="A28" s="9" t="s">
        <v>68</v>
      </c>
      <c r="B28" s="9" t="s">
        <v>38</v>
      </c>
      <c r="C28" s="9" t="s">
        <v>39</v>
      </c>
      <c r="D28" s="9" t="s">
        <v>66</v>
      </c>
      <c r="E28" s="9" t="s">
        <v>58</v>
      </c>
      <c r="F28" s="9">
        <v>187539</v>
      </c>
      <c r="G28" s="10">
        <v>44893</v>
      </c>
      <c r="H28" s="9" t="s">
        <v>42</v>
      </c>
      <c r="I28" s="9">
        <v>0</v>
      </c>
      <c r="J28" s="9">
        <v>0</v>
      </c>
      <c r="K28" s="9"/>
      <c r="L28" s="11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 t="s">
        <v>80</v>
      </c>
      <c r="AB28" s="12" t="s">
        <v>48</v>
      </c>
    </row>
    <row r="29" spans="1:28">
      <c r="A29" s="3" t="s">
        <v>68</v>
      </c>
      <c r="B29" s="3" t="s">
        <v>78</v>
      </c>
      <c r="C29" s="3" t="s">
        <v>39</v>
      </c>
      <c r="D29" s="3" t="s">
        <v>66</v>
      </c>
      <c r="E29" s="3" t="s">
        <v>58</v>
      </c>
      <c r="F29" s="3">
        <v>189062</v>
      </c>
      <c r="G29" s="5">
        <v>44937</v>
      </c>
      <c r="H29" s="3" t="s">
        <v>42</v>
      </c>
      <c r="I29" s="3">
        <v>1</v>
      </c>
      <c r="J29" s="3">
        <v>2</v>
      </c>
      <c r="K29" s="3">
        <v>40251.199999999997</v>
      </c>
      <c r="L29" s="3">
        <v>8445.4699999999993</v>
      </c>
      <c r="M29" s="3">
        <v>408.8</v>
      </c>
      <c r="N29" s="3">
        <f>K29/L29</f>
        <v>4.766010654232387</v>
      </c>
      <c r="O29" s="3">
        <v>35126.76</v>
      </c>
      <c r="P29" s="3">
        <v>7596.15</v>
      </c>
      <c r="Q29" s="3">
        <v>409.66</v>
      </c>
      <c r="R29" s="3">
        <f>O29/P29</f>
        <v>4.6242846705238847</v>
      </c>
      <c r="S29" s="3"/>
      <c r="T29" s="3"/>
      <c r="U29" s="3"/>
      <c r="V29" s="3"/>
      <c r="W29" s="3">
        <f>AVERAGE(K29,O29,S29)</f>
        <v>37688.979999999996</v>
      </c>
      <c r="X29" s="3">
        <f>AVERAGE(L29,P29,T29)</f>
        <v>8020.8099999999995</v>
      </c>
      <c r="Y29" s="3">
        <f>AVERAGE(M29,Q29,U29)</f>
        <v>409.23</v>
      </c>
      <c r="Z29" s="3">
        <f>AVERAGE(N29,R29,V29)</f>
        <v>4.6951476623781359</v>
      </c>
      <c r="AA29" s="3" t="s">
        <v>81</v>
      </c>
      <c r="AB29" s="7" t="s">
        <v>82</v>
      </c>
    </row>
    <row r="30" spans="1:28">
      <c r="A30" s="9" t="s">
        <v>70</v>
      </c>
      <c r="B30" s="9" t="s">
        <v>38</v>
      </c>
      <c r="C30" s="9" t="s">
        <v>39</v>
      </c>
      <c r="D30" s="9" t="s">
        <v>66</v>
      </c>
      <c r="E30" s="9" t="s">
        <v>58</v>
      </c>
      <c r="F30" s="9">
        <v>187550</v>
      </c>
      <c r="G30" s="10">
        <v>44904</v>
      </c>
      <c r="H30" s="9" t="s">
        <v>42</v>
      </c>
      <c r="I30" s="9">
        <v>0</v>
      </c>
      <c r="J30" s="9">
        <v>0</v>
      </c>
      <c r="K30" s="9"/>
      <c r="L30" s="9"/>
      <c r="M30" s="9"/>
      <c r="N30" s="11"/>
      <c r="O30" s="11"/>
      <c r="P30" s="11"/>
      <c r="Q30" s="11"/>
      <c r="R30" s="9"/>
      <c r="S30" s="9"/>
      <c r="T30" s="9"/>
      <c r="U30" s="9"/>
      <c r="V30" s="9"/>
      <c r="W30" s="9"/>
      <c r="X30" s="9"/>
      <c r="Y30" s="9"/>
      <c r="Z30" s="9"/>
      <c r="AA30" s="9" t="s">
        <v>71</v>
      </c>
      <c r="AB30" s="12" t="s">
        <v>48</v>
      </c>
    </row>
    <row r="31" spans="1:28">
      <c r="A31" s="3" t="s">
        <v>70</v>
      </c>
      <c r="B31" s="3" t="s">
        <v>53</v>
      </c>
      <c r="C31" s="3" t="s">
        <v>39</v>
      </c>
      <c r="D31" s="3" t="s">
        <v>66</v>
      </c>
      <c r="E31" s="3" t="s">
        <v>58</v>
      </c>
      <c r="F31" s="3">
        <v>189088</v>
      </c>
      <c r="G31" s="5">
        <v>44574</v>
      </c>
      <c r="H31" s="3" t="s">
        <v>42</v>
      </c>
      <c r="I31" s="3">
        <v>2</v>
      </c>
      <c r="J31" s="3">
        <v>3</v>
      </c>
      <c r="K31" s="3">
        <v>15140.19</v>
      </c>
      <c r="L31" s="3">
        <v>4889.28</v>
      </c>
      <c r="M31" s="3">
        <v>314.33</v>
      </c>
      <c r="N31" s="3">
        <f>K31/L31</f>
        <v>3.096609316709209</v>
      </c>
      <c r="O31" s="3">
        <v>12584.5</v>
      </c>
      <c r="P31" s="3">
        <v>5262.82</v>
      </c>
      <c r="Q31" s="3">
        <v>314.69</v>
      </c>
      <c r="R31" s="3">
        <f>O31/P31</f>
        <v>2.3912085155867007</v>
      </c>
      <c r="S31" s="3">
        <v>15953.08</v>
      </c>
      <c r="T31" s="3">
        <v>5710.1</v>
      </c>
      <c r="U31" s="3">
        <v>332.18</v>
      </c>
      <c r="V31" s="3">
        <f>S31/T31</f>
        <v>2.7938354844923903</v>
      </c>
      <c r="W31" s="3">
        <f t="shared" ref="W31:Z32" si="6">AVERAGE(K31,O31,S31)</f>
        <v>14559.256666666668</v>
      </c>
      <c r="X31" s="3">
        <f t="shared" si="6"/>
        <v>5287.4</v>
      </c>
      <c r="Y31" s="3">
        <f t="shared" si="6"/>
        <v>320.40000000000003</v>
      </c>
      <c r="Z31" s="3">
        <f t="shared" si="6"/>
        <v>2.7605511055961003</v>
      </c>
      <c r="AA31" s="3"/>
      <c r="AB31" s="7" t="s">
        <v>83</v>
      </c>
    </row>
    <row r="32" spans="1:28">
      <c r="A32" s="3" t="s">
        <v>74</v>
      </c>
      <c r="B32" s="3" t="s">
        <v>53</v>
      </c>
      <c r="C32" s="3" t="s">
        <v>39</v>
      </c>
      <c r="D32" s="3" t="s">
        <v>66</v>
      </c>
      <c r="E32" s="3" t="s">
        <v>58</v>
      </c>
      <c r="F32" s="3">
        <v>187565</v>
      </c>
      <c r="G32" s="5">
        <v>44907</v>
      </c>
      <c r="H32" s="3" t="s">
        <v>42</v>
      </c>
      <c r="I32" s="3">
        <v>1</v>
      </c>
      <c r="J32" s="3">
        <v>2</v>
      </c>
      <c r="K32" s="3">
        <v>34471.68</v>
      </c>
      <c r="L32" s="3">
        <v>10937.28</v>
      </c>
      <c r="M32" s="3">
        <v>476.78</v>
      </c>
      <c r="N32" s="3">
        <f>K32/L32</f>
        <v>3.151759852541034</v>
      </c>
      <c r="O32" s="3">
        <v>44427.35</v>
      </c>
      <c r="P32" s="3">
        <v>15355.44</v>
      </c>
      <c r="Q32" s="3">
        <v>563.98</v>
      </c>
      <c r="R32" s="8">
        <f>O32/P32</f>
        <v>2.8932645368677159</v>
      </c>
      <c r="S32" s="3"/>
      <c r="T32" s="3"/>
      <c r="U32" s="3"/>
      <c r="V32" s="3"/>
      <c r="W32" s="3">
        <f t="shared" si="6"/>
        <v>39449.514999999999</v>
      </c>
      <c r="X32" s="3">
        <f t="shared" si="6"/>
        <v>13146.36</v>
      </c>
      <c r="Y32" s="3">
        <f t="shared" si="6"/>
        <v>520.38</v>
      </c>
      <c r="Z32" s="3">
        <f t="shared" si="6"/>
        <v>3.0225121947043752</v>
      </c>
      <c r="AA32" s="3" t="s">
        <v>84</v>
      </c>
    </row>
    <row r="33" spans="1:28">
      <c r="A33" s="9" t="s">
        <v>76</v>
      </c>
      <c r="B33" s="9" t="s">
        <v>78</v>
      </c>
      <c r="C33" s="9" t="s">
        <v>39</v>
      </c>
      <c r="D33" s="9" t="s">
        <v>66</v>
      </c>
      <c r="E33" s="9" t="s">
        <v>58</v>
      </c>
      <c r="F33" s="9">
        <v>187567</v>
      </c>
      <c r="G33" s="10">
        <v>44907</v>
      </c>
      <c r="H33" s="9" t="s">
        <v>42</v>
      </c>
      <c r="I33" s="9">
        <v>0</v>
      </c>
      <c r="J33" s="9">
        <v>0</v>
      </c>
      <c r="K33" s="9"/>
      <c r="L33" s="9"/>
      <c r="M33" s="9"/>
      <c r="N33" s="9"/>
      <c r="O33" s="9"/>
      <c r="P33" s="11"/>
      <c r="Q33" s="11"/>
      <c r="R33" s="11"/>
      <c r="S33" s="9"/>
      <c r="T33" s="9"/>
      <c r="U33" s="9"/>
      <c r="V33" s="9"/>
      <c r="W33" s="9"/>
      <c r="X33" s="9"/>
      <c r="Y33" s="9"/>
      <c r="Z33" s="9"/>
      <c r="AA33" s="9" t="s">
        <v>85</v>
      </c>
      <c r="AB33" s="12" t="s">
        <v>48</v>
      </c>
    </row>
    <row r="34" spans="1:28" s="11" customFormat="1">
      <c r="A34" s="27" t="s">
        <v>76</v>
      </c>
      <c r="B34" s="27" t="s">
        <v>46</v>
      </c>
      <c r="C34" s="27" t="s">
        <v>39</v>
      </c>
      <c r="D34" s="27" t="s">
        <v>66</v>
      </c>
      <c r="E34" s="27" t="s">
        <v>58</v>
      </c>
      <c r="F34" s="27">
        <v>189130</v>
      </c>
      <c r="G34" s="28">
        <v>44945</v>
      </c>
      <c r="H34" s="27" t="s">
        <v>42</v>
      </c>
      <c r="I34" s="27">
        <v>0</v>
      </c>
      <c r="J34" s="27">
        <v>0</v>
      </c>
      <c r="K34" s="27"/>
      <c r="L34" s="27"/>
      <c r="M34" s="27"/>
      <c r="N34" s="27"/>
      <c r="O34" s="27"/>
      <c r="P34" s="29"/>
      <c r="Q34" s="29"/>
      <c r="R34" s="29"/>
      <c r="S34" s="27"/>
      <c r="T34" s="27"/>
      <c r="U34" s="27"/>
      <c r="V34" s="27"/>
      <c r="W34" s="27"/>
      <c r="X34" s="27"/>
      <c r="Y34" s="27"/>
      <c r="Z34" s="27"/>
      <c r="AA34" s="27" t="s">
        <v>86</v>
      </c>
      <c r="AB34" s="30" t="s">
        <v>87</v>
      </c>
    </row>
    <row r="35" spans="1:28">
      <c r="A35" s="3" t="s">
        <v>88</v>
      </c>
      <c r="B35" s="3" t="s">
        <v>56</v>
      </c>
      <c r="C35" s="3" t="s">
        <v>89</v>
      </c>
      <c r="D35" s="3" t="s">
        <v>90</v>
      </c>
      <c r="E35" s="3" t="s">
        <v>41</v>
      </c>
      <c r="F35" s="3">
        <v>187553</v>
      </c>
      <c r="G35" s="5">
        <v>44904</v>
      </c>
      <c r="H35" s="3" t="s">
        <v>42</v>
      </c>
      <c r="I35" s="3">
        <v>1</v>
      </c>
      <c r="J35" s="3">
        <v>1</v>
      </c>
      <c r="K35" s="3">
        <v>16737.16</v>
      </c>
      <c r="L35" s="3">
        <v>4220.8500000000004</v>
      </c>
      <c r="M35" s="3">
        <v>289.29000000000002</v>
      </c>
      <c r="N35" s="3">
        <f>K35/L35</f>
        <v>3.9653529502351419</v>
      </c>
      <c r="O35" s="3"/>
      <c r="P35" s="3"/>
      <c r="Q35" s="3"/>
      <c r="R35" s="3"/>
      <c r="S35" s="3"/>
      <c r="T35" s="3"/>
      <c r="U35" s="3"/>
      <c r="V35" s="3"/>
      <c r="W35" s="3">
        <f t="shared" ref="W35:Z37" si="7">AVERAGE(K35,O35,S35)</f>
        <v>16737.16</v>
      </c>
      <c r="X35" s="3">
        <f t="shared" si="7"/>
        <v>4220.8500000000004</v>
      </c>
      <c r="Y35" s="3">
        <f t="shared" si="7"/>
        <v>289.29000000000002</v>
      </c>
      <c r="Z35" s="3">
        <f t="shared" si="7"/>
        <v>3.9653529502351419</v>
      </c>
      <c r="AA35" s="3" t="s">
        <v>91</v>
      </c>
    </row>
    <row r="36" spans="1:28">
      <c r="A36" s="3" t="s">
        <v>92</v>
      </c>
      <c r="B36" s="3" t="s">
        <v>78</v>
      </c>
      <c r="C36" s="3" t="s">
        <v>89</v>
      </c>
      <c r="D36" s="3" t="s">
        <v>90</v>
      </c>
      <c r="E36" s="3" t="s">
        <v>41</v>
      </c>
      <c r="F36" s="3">
        <v>187555</v>
      </c>
      <c r="G36" s="5">
        <v>44904</v>
      </c>
      <c r="H36" s="3" t="s">
        <v>42</v>
      </c>
      <c r="I36" s="3">
        <v>2</v>
      </c>
      <c r="J36" s="3">
        <v>2</v>
      </c>
      <c r="K36" s="3">
        <v>21511.17</v>
      </c>
      <c r="L36" s="3">
        <v>7313.44</v>
      </c>
      <c r="M36" s="3">
        <v>560.91999999999996</v>
      </c>
      <c r="N36" s="3">
        <f>K36/L36</f>
        <v>2.9413203636045417</v>
      </c>
      <c r="O36" s="3">
        <v>36839.910000000003</v>
      </c>
      <c r="P36" s="3">
        <v>13367.27</v>
      </c>
      <c r="Q36" s="3">
        <v>482.07</v>
      </c>
      <c r="R36" s="3">
        <f>O36/P36</f>
        <v>2.755978595479855</v>
      </c>
      <c r="S36" s="3"/>
      <c r="V36" s="3"/>
      <c r="W36" s="3">
        <f t="shared" si="7"/>
        <v>29175.54</v>
      </c>
      <c r="X36" s="3">
        <f t="shared" si="7"/>
        <v>10340.355</v>
      </c>
      <c r="Y36" s="3">
        <f t="shared" si="7"/>
        <v>521.495</v>
      </c>
      <c r="Z36" s="3">
        <f t="shared" si="7"/>
        <v>2.8486494795421984</v>
      </c>
      <c r="AA36" s="3" t="s">
        <v>93</v>
      </c>
    </row>
    <row r="37" spans="1:28">
      <c r="A37" s="3" t="s">
        <v>94</v>
      </c>
      <c r="B37" s="3" t="s">
        <v>56</v>
      </c>
      <c r="C37" s="3" t="s">
        <v>89</v>
      </c>
      <c r="D37" s="3" t="s">
        <v>90</v>
      </c>
      <c r="E37" s="3" t="s">
        <v>41</v>
      </c>
      <c r="F37" s="3">
        <v>187557</v>
      </c>
      <c r="G37" s="5">
        <v>44904</v>
      </c>
      <c r="H37" s="3" t="s">
        <v>42</v>
      </c>
      <c r="I37" s="3">
        <v>1</v>
      </c>
      <c r="J37" s="3">
        <v>1</v>
      </c>
      <c r="K37" s="3">
        <v>28069.599999999999</v>
      </c>
      <c r="L37" s="3">
        <v>8156.48</v>
      </c>
      <c r="M37" s="3">
        <v>562.02</v>
      </c>
      <c r="N37" s="3">
        <f>K37/L37</f>
        <v>3.441386480442544</v>
      </c>
      <c r="P37" s="3"/>
      <c r="T37" s="3"/>
      <c r="V37" s="3"/>
      <c r="W37" s="3">
        <f t="shared" si="7"/>
        <v>28069.599999999999</v>
      </c>
      <c r="X37" s="3">
        <f t="shared" si="7"/>
        <v>8156.48</v>
      </c>
      <c r="Y37" s="3">
        <f t="shared" si="7"/>
        <v>562.02</v>
      </c>
      <c r="Z37" s="3">
        <f t="shared" si="7"/>
        <v>3.441386480442544</v>
      </c>
      <c r="AA37" s="3" t="s">
        <v>95</v>
      </c>
      <c r="AB37" s="6" t="s">
        <v>44</v>
      </c>
    </row>
    <row r="38" spans="1:28" ht="15" customHeight="1">
      <c r="A38" s="13" t="s">
        <v>94</v>
      </c>
      <c r="B38" s="13" t="s">
        <v>96</v>
      </c>
      <c r="C38" s="13" t="s">
        <v>89</v>
      </c>
      <c r="D38" s="13" t="s">
        <v>90</v>
      </c>
      <c r="E38" s="13" t="s">
        <v>41</v>
      </c>
      <c r="F38" s="13">
        <v>189102</v>
      </c>
      <c r="G38" s="14">
        <v>44943</v>
      </c>
      <c r="H38" s="13" t="s">
        <v>42</v>
      </c>
      <c r="I38" s="13">
        <v>0</v>
      </c>
      <c r="J38" s="13">
        <v>0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3"/>
      <c r="X38" s="3"/>
      <c r="Y38" s="3"/>
      <c r="Z38" s="3"/>
      <c r="AA38" s="13" t="s">
        <v>97</v>
      </c>
      <c r="AB38" s="16" t="s">
        <v>98</v>
      </c>
    </row>
    <row r="39" spans="1:28">
      <c r="A39" s="9" t="s">
        <v>99</v>
      </c>
      <c r="B39" s="9" t="s">
        <v>96</v>
      </c>
      <c r="C39" s="9" t="s">
        <v>89</v>
      </c>
      <c r="D39" s="9" t="s">
        <v>90</v>
      </c>
      <c r="E39" s="9" t="s">
        <v>41</v>
      </c>
      <c r="F39" s="9">
        <v>187569</v>
      </c>
      <c r="G39" s="10">
        <v>44907</v>
      </c>
      <c r="H39" s="9" t="s">
        <v>42</v>
      </c>
      <c r="I39" s="9">
        <v>0</v>
      </c>
      <c r="J39" s="9">
        <v>0</v>
      </c>
      <c r="K39" s="9"/>
      <c r="L39" s="9"/>
      <c r="M39" s="9"/>
      <c r="N39" s="11"/>
      <c r="O39" s="9"/>
      <c r="P39" s="9"/>
      <c r="Q39" s="11"/>
      <c r="R39" s="9"/>
      <c r="S39" s="9"/>
      <c r="T39" s="9"/>
      <c r="U39" s="9"/>
      <c r="V39" s="9"/>
      <c r="W39" s="3"/>
      <c r="X39" s="3"/>
      <c r="Y39" s="3"/>
      <c r="Z39" s="3"/>
      <c r="AA39" s="9" t="s">
        <v>100</v>
      </c>
      <c r="AB39" s="12" t="s">
        <v>48</v>
      </c>
    </row>
    <row r="40" spans="1:28" s="11" customFormat="1" ht="14.25" customHeight="1">
      <c r="A40" s="31" t="s">
        <v>101</v>
      </c>
      <c r="B40" s="31" t="s">
        <v>38</v>
      </c>
      <c r="C40" s="20" t="s">
        <v>89</v>
      </c>
      <c r="D40" s="20" t="s">
        <v>90</v>
      </c>
      <c r="E40" s="20" t="s">
        <v>41</v>
      </c>
      <c r="F40" s="20">
        <v>187570</v>
      </c>
      <c r="G40" s="22">
        <v>44907</v>
      </c>
      <c r="H40" s="20" t="s">
        <v>42</v>
      </c>
      <c r="I40" s="20">
        <v>1</v>
      </c>
      <c r="J40" s="20">
        <v>2</v>
      </c>
      <c r="K40" s="20">
        <v>35159</v>
      </c>
      <c r="L40" s="20">
        <v>11281.47</v>
      </c>
      <c r="M40" s="20">
        <v>480.17</v>
      </c>
      <c r="N40" s="20">
        <f>K40/L40</f>
        <v>3.1165264810348297</v>
      </c>
      <c r="O40" s="20">
        <v>35477.85</v>
      </c>
      <c r="P40" s="20">
        <v>13824.54</v>
      </c>
      <c r="Q40" s="20">
        <v>528.63</v>
      </c>
      <c r="R40" s="20">
        <f>O40/P40</f>
        <v>2.5662951534011254</v>
      </c>
      <c r="S40" s="20"/>
      <c r="T40" s="20"/>
      <c r="U40" s="20"/>
      <c r="V40" s="20"/>
      <c r="W40" s="20">
        <f t="shared" ref="W40:Z42" si="8">AVERAGE(K40,O40,S40)</f>
        <v>35318.425000000003</v>
      </c>
      <c r="X40" s="20">
        <f t="shared" si="8"/>
        <v>12553.005000000001</v>
      </c>
      <c r="Y40" s="20">
        <f t="shared" si="8"/>
        <v>504.4</v>
      </c>
      <c r="Z40" s="20">
        <f t="shared" si="8"/>
        <v>2.8414108172179775</v>
      </c>
      <c r="AA40" s="20" t="s">
        <v>102</v>
      </c>
      <c r="AB40" s="23"/>
    </row>
    <row r="41" spans="1:28">
      <c r="A41" s="3" t="s">
        <v>88</v>
      </c>
      <c r="B41" s="3" t="s">
        <v>38</v>
      </c>
      <c r="C41" s="3" t="s">
        <v>89</v>
      </c>
      <c r="D41" s="3" t="s">
        <v>90</v>
      </c>
      <c r="E41" s="3" t="s">
        <v>58</v>
      </c>
      <c r="F41" s="3">
        <v>187552</v>
      </c>
      <c r="G41" s="5">
        <v>44904</v>
      </c>
      <c r="H41" s="3" t="s">
        <v>42</v>
      </c>
      <c r="I41" s="3">
        <v>2</v>
      </c>
      <c r="J41" s="3">
        <v>2</v>
      </c>
      <c r="K41" s="3">
        <v>26788.15</v>
      </c>
      <c r="L41" s="3">
        <v>7634.32</v>
      </c>
      <c r="M41" s="3">
        <v>387.45</v>
      </c>
      <c r="N41" s="3">
        <f>K41/L41</f>
        <v>3.5089110752496624</v>
      </c>
      <c r="O41" s="3">
        <v>42805.02</v>
      </c>
      <c r="P41" s="3">
        <v>14882.77</v>
      </c>
      <c r="Q41" s="3">
        <v>536.9</v>
      </c>
      <c r="R41" s="3">
        <f>O41/P41</f>
        <v>2.8761460400180878</v>
      </c>
      <c r="S41" s="3"/>
      <c r="T41" s="3"/>
      <c r="U41" s="3"/>
      <c r="V41" s="3"/>
      <c r="W41" s="3">
        <f t="shared" si="8"/>
        <v>34796.584999999999</v>
      </c>
      <c r="X41" s="3">
        <f t="shared" si="8"/>
        <v>11258.545</v>
      </c>
      <c r="Y41" s="3">
        <f t="shared" si="8"/>
        <v>462.17499999999995</v>
      </c>
      <c r="Z41" s="3">
        <f t="shared" si="8"/>
        <v>3.1925285576338753</v>
      </c>
      <c r="AA41" s="3" t="s">
        <v>103</v>
      </c>
    </row>
    <row r="42" spans="1:28" s="11" customFormat="1">
      <c r="A42" s="3" t="s">
        <v>92</v>
      </c>
      <c r="B42" s="3" t="s">
        <v>38</v>
      </c>
      <c r="C42" s="3" t="s">
        <v>89</v>
      </c>
      <c r="D42" s="3" t="s">
        <v>90</v>
      </c>
      <c r="E42" s="3" t="s">
        <v>58</v>
      </c>
      <c r="F42" s="3">
        <v>187554</v>
      </c>
      <c r="G42" s="5">
        <v>44904</v>
      </c>
      <c r="H42" s="3" t="s">
        <v>42</v>
      </c>
      <c r="I42" s="3">
        <v>1</v>
      </c>
      <c r="J42" s="3">
        <v>3</v>
      </c>
      <c r="K42" s="3">
        <v>20855.669999999998</v>
      </c>
      <c r="L42" s="3">
        <v>10334.280000000001</v>
      </c>
      <c r="M42" s="3">
        <v>464.76</v>
      </c>
      <c r="N42" s="3">
        <f>K42/L42</f>
        <v>2.0181057606335417</v>
      </c>
      <c r="O42" s="3">
        <v>18820.14</v>
      </c>
      <c r="P42" s="3">
        <v>6513.03</v>
      </c>
      <c r="Q42" s="3">
        <v>433.69</v>
      </c>
      <c r="R42" s="3">
        <f>O42/P42</f>
        <v>2.8896135899880702</v>
      </c>
      <c r="S42" s="3">
        <v>6852.75</v>
      </c>
      <c r="T42" s="3">
        <v>1930.53</v>
      </c>
      <c r="U42" s="3">
        <v>250.17</v>
      </c>
      <c r="V42" s="3">
        <f>S42/T42</f>
        <v>3.5496728877562123</v>
      </c>
      <c r="W42" s="3">
        <f t="shared" si="8"/>
        <v>15509.519999999999</v>
      </c>
      <c r="X42" s="3">
        <f t="shared" si="8"/>
        <v>6259.28</v>
      </c>
      <c r="Y42" s="3">
        <f t="shared" si="8"/>
        <v>382.87333333333339</v>
      </c>
      <c r="Z42" s="3">
        <f t="shared" si="8"/>
        <v>2.8191307461259414</v>
      </c>
      <c r="AA42" s="3" t="s">
        <v>104</v>
      </c>
      <c r="AB42" s="1"/>
    </row>
    <row r="43" spans="1:28">
      <c r="A43" s="9" t="s">
        <v>94</v>
      </c>
      <c r="B43" s="9" t="s">
        <v>38</v>
      </c>
      <c r="C43" s="9" t="s">
        <v>89</v>
      </c>
      <c r="D43" s="9" t="s">
        <v>90</v>
      </c>
      <c r="E43" s="9" t="s">
        <v>58</v>
      </c>
      <c r="F43" s="9">
        <v>187556</v>
      </c>
      <c r="G43" s="10">
        <v>44904</v>
      </c>
      <c r="H43" s="9" t="s">
        <v>42</v>
      </c>
      <c r="I43" s="9">
        <v>0</v>
      </c>
      <c r="J43" s="9">
        <v>0</v>
      </c>
      <c r="K43" s="9"/>
      <c r="L43" s="11"/>
      <c r="M43" s="9"/>
      <c r="N43" s="9"/>
      <c r="O43" s="9"/>
      <c r="P43" s="11"/>
      <c r="Q43" s="9"/>
      <c r="R43" s="9"/>
      <c r="S43" s="11"/>
      <c r="T43" s="9"/>
      <c r="U43" s="9"/>
      <c r="V43" s="9"/>
      <c r="W43" s="3"/>
      <c r="X43" s="3"/>
      <c r="Y43" s="3"/>
      <c r="Z43" s="3"/>
      <c r="AA43" s="9" t="s">
        <v>105</v>
      </c>
      <c r="AB43" s="12" t="s">
        <v>48</v>
      </c>
    </row>
    <row r="44" spans="1:28">
      <c r="A44" s="3" t="s">
        <v>94</v>
      </c>
      <c r="B44" s="3" t="s">
        <v>78</v>
      </c>
      <c r="C44" s="3" t="s">
        <v>89</v>
      </c>
      <c r="D44" s="3" t="s">
        <v>90</v>
      </c>
      <c r="E44" s="3" t="s">
        <v>58</v>
      </c>
      <c r="F44" s="3">
        <v>189103</v>
      </c>
      <c r="G44" s="5">
        <v>44943</v>
      </c>
      <c r="H44" s="3" t="s">
        <v>42</v>
      </c>
      <c r="I44" s="3">
        <v>1</v>
      </c>
      <c r="J44" s="3">
        <v>1</v>
      </c>
      <c r="K44" s="3">
        <v>66998.960000000006</v>
      </c>
      <c r="L44" s="3">
        <v>18963.02</v>
      </c>
      <c r="M44" s="3">
        <v>630.4</v>
      </c>
      <c r="N44" s="3">
        <f>K44/L44</f>
        <v>3.5331376542343995</v>
      </c>
      <c r="O44" s="3"/>
      <c r="P44" s="3"/>
      <c r="Q44" s="3"/>
      <c r="R44" s="3"/>
      <c r="S44" s="3"/>
      <c r="T44" s="3"/>
      <c r="U44" s="3"/>
      <c r="V44" s="3"/>
      <c r="W44" s="3">
        <f>AVERAGE(K44,O44,S44)</f>
        <v>66998.960000000006</v>
      </c>
      <c r="X44" s="3">
        <f>AVERAGE(L44,P44,T44)</f>
        <v>18963.02</v>
      </c>
      <c r="Y44" s="3">
        <f>AVERAGE(M44,Q44,U44)</f>
        <v>630.4</v>
      </c>
      <c r="Z44" s="3">
        <f>AVERAGE(N44,R44,V44)</f>
        <v>3.5331376542343995</v>
      </c>
      <c r="AA44" s="3" t="s">
        <v>106</v>
      </c>
      <c r="AB44" s="7" t="s">
        <v>107</v>
      </c>
    </row>
    <row r="45" spans="1:28">
      <c r="A45" s="9" t="s">
        <v>99</v>
      </c>
      <c r="B45" s="9" t="s">
        <v>38</v>
      </c>
      <c r="C45" s="9" t="s">
        <v>89</v>
      </c>
      <c r="D45" s="9" t="s">
        <v>90</v>
      </c>
      <c r="E45" s="9" t="s">
        <v>58</v>
      </c>
      <c r="F45" s="9">
        <v>187568</v>
      </c>
      <c r="G45" s="10">
        <v>44907</v>
      </c>
      <c r="H45" s="9" t="s">
        <v>42</v>
      </c>
      <c r="I45" s="9">
        <v>0</v>
      </c>
      <c r="J45" s="9">
        <v>0</v>
      </c>
      <c r="K45" s="9"/>
      <c r="L45" s="9"/>
      <c r="M45" s="9"/>
      <c r="N45" s="11"/>
      <c r="O45" s="11"/>
      <c r="P45" s="9"/>
      <c r="Q45" s="11"/>
      <c r="R45" s="11"/>
      <c r="S45" s="9"/>
      <c r="T45" s="9"/>
      <c r="U45" s="9"/>
      <c r="V45" s="9"/>
      <c r="W45" s="9"/>
      <c r="X45" s="9"/>
      <c r="Y45" s="9"/>
      <c r="Z45" s="9"/>
      <c r="AA45" s="9" t="s">
        <v>108</v>
      </c>
      <c r="AB45" s="12" t="s">
        <v>48</v>
      </c>
    </row>
    <row r="46" spans="1:28" ht="14.25" customHeight="1">
      <c r="A46" s="38" t="s">
        <v>99</v>
      </c>
      <c r="B46" s="38" t="s">
        <v>56</v>
      </c>
      <c r="C46" s="3" t="s">
        <v>89</v>
      </c>
      <c r="D46" s="3" t="s">
        <v>90</v>
      </c>
      <c r="E46" s="3" t="s">
        <v>58</v>
      </c>
      <c r="F46" s="3">
        <v>189132</v>
      </c>
      <c r="G46" s="5">
        <v>44943</v>
      </c>
      <c r="H46" s="3" t="s">
        <v>42</v>
      </c>
      <c r="I46" s="3">
        <v>1</v>
      </c>
      <c r="J46" s="3">
        <v>1</v>
      </c>
      <c r="K46" s="3">
        <v>16675.43</v>
      </c>
      <c r="L46" s="3">
        <v>6514.52</v>
      </c>
      <c r="M46" s="3">
        <v>390.62</v>
      </c>
      <c r="N46" s="3">
        <f>K46/L46</f>
        <v>2.5597327201390123</v>
      </c>
      <c r="O46" s="3"/>
      <c r="P46" s="3"/>
      <c r="Q46" s="3"/>
      <c r="R46" s="3"/>
      <c r="S46" s="3"/>
      <c r="T46" s="3"/>
      <c r="U46" s="3"/>
      <c r="V46" s="3"/>
      <c r="W46" s="3">
        <f t="shared" ref="W46:Z49" si="9">AVERAGE(K46,O46,S46)</f>
        <v>16675.43</v>
      </c>
      <c r="X46" s="3">
        <f t="shared" si="9"/>
        <v>6514.52</v>
      </c>
      <c r="Y46" s="3">
        <f t="shared" si="9"/>
        <v>390.62</v>
      </c>
      <c r="Z46" s="3">
        <f t="shared" si="9"/>
        <v>2.5597327201390123</v>
      </c>
      <c r="AA46" s="3" t="s">
        <v>109</v>
      </c>
      <c r="AB46" s="7" t="s">
        <v>110</v>
      </c>
    </row>
    <row r="47" spans="1:28" ht="14.25" customHeight="1">
      <c r="A47" s="31" t="s">
        <v>101</v>
      </c>
      <c r="B47" s="31" t="s">
        <v>96</v>
      </c>
      <c r="C47" s="20" t="s">
        <v>89</v>
      </c>
      <c r="D47" s="20" t="s">
        <v>90</v>
      </c>
      <c r="E47" s="20" t="s">
        <v>58</v>
      </c>
      <c r="F47" s="20">
        <v>187571</v>
      </c>
      <c r="G47" s="22">
        <v>44908</v>
      </c>
      <c r="H47" s="20" t="s">
        <v>42</v>
      </c>
      <c r="I47" s="20">
        <v>1</v>
      </c>
      <c r="J47" s="20">
        <v>1</v>
      </c>
      <c r="K47" s="20">
        <v>79130.19</v>
      </c>
      <c r="L47" s="20">
        <v>27243.26</v>
      </c>
      <c r="M47" s="20">
        <v>713.31</v>
      </c>
      <c r="N47" s="20">
        <f>K47/L47</f>
        <v>2.9045786003584007</v>
      </c>
      <c r="O47" s="20"/>
      <c r="P47" s="23"/>
      <c r="Q47" s="23"/>
      <c r="R47" s="20"/>
      <c r="S47" s="20"/>
      <c r="T47" s="20"/>
      <c r="U47" s="20"/>
      <c r="V47" s="20"/>
      <c r="W47" s="20">
        <f t="shared" si="9"/>
        <v>79130.19</v>
      </c>
      <c r="X47" s="20">
        <f t="shared" si="9"/>
        <v>27243.26</v>
      </c>
      <c r="Y47" s="20">
        <f t="shared" si="9"/>
        <v>713.31</v>
      </c>
      <c r="Z47" s="20">
        <f t="shared" si="9"/>
        <v>2.9045786003584007</v>
      </c>
      <c r="AA47" s="20" t="s">
        <v>111</v>
      </c>
      <c r="AB47" s="23"/>
    </row>
    <row r="48" spans="1:28" s="11" customFormat="1">
      <c r="A48" s="3" t="s">
        <v>112</v>
      </c>
      <c r="B48" s="3" t="s">
        <v>56</v>
      </c>
      <c r="C48" s="3" t="s">
        <v>89</v>
      </c>
      <c r="D48" s="3" t="s">
        <v>113</v>
      </c>
      <c r="E48" s="3" t="s">
        <v>41</v>
      </c>
      <c r="F48" s="3">
        <v>187536</v>
      </c>
      <c r="G48" s="5">
        <v>44890</v>
      </c>
      <c r="H48" s="3" t="s">
        <v>42</v>
      </c>
      <c r="I48" s="3">
        <v>1</v>
      </c>
      <c r="J48" s="3">
        <v>3</v>
      </c>
      <c r="K48" s="3">
        <v>13048.74</v>
      </c>
      <c r="L48" s="3">
        <v>7262.65</v>
      </c>
      <c r="M48" s="3">
        <v>370.73</v>
      </c>
      <c r="N48" s="3">
        <f>K48/L48</f>
        <v>1.7966912903692178</v>
      </c>
      <c r="O48" s="3">
        <v>31788.93</v>
      </c>
      <c r="P48" s="3">
        <v>15160.86</v>
      </c>
      <c r="Q48" s="3">
        <v>589.58000000000004</v>
      </c>
      <c r="R48" s="3">
        <f>O48/P48</f>
        <v>2.0967761723279548</v>
      </c>
      <c r="S48" s="3">
        <v>26796.33</v>
      </c>
      <c r="T48" s="3">
        <v>12903.64</v>
      </c>
      <c r="U48" s="3">
        <v>483.21</v>
      </c>
      <c r="V48" s="3">
        <f>S48/T48</f>
        <v>2.0766489145698426</v>
      </c>
      <c r="W48" s="3">
        <f t="shared" si="9"/>
        <v>23878</v>
      </c>
      <c r="X48" s="3">
        <f t="shared" si="9"/>
        <v>11775.716666666667</v>
      </c>
      <c r="Y48" s="3">
        <f t="shared" si="9"/>
        <v>481.17333333333335</v>
      </c>
      <c r="Z48" s="3">
        <f t="shared" si="9"/>
        <v>1.9900387924223384</v>
      </c>
      <c r="AA48" s="3" t="s">
        <v>114</v>
      </c>
      <c r="AB48" s="1"/>
    </row>
    <row r="49" spans="1:28">
      <c r="A49" s="3" t="s">
        <v>115</v>
      </c>
      <c r="B49" s="3" t="s">
        <v>38</v>
      </c>
      <c r="C49" s="3" t="s">
        <v>89</v>
      </c>
      <c r="D49" s="3" t="s">
        <v>113</v>
      </c>
      <c r="E49" s="3" t="s">
        <v>41</v>
      </c>
      <c r="F49" s="3">
        <v>187541</v>
      </c>
      <c r="G49" s="5">
        <v>44893</v>
      </c>
      <c r="H49" s="3" t="s">
        <v>42</v>
      </c>
      <c r="I49" s="3">
        <v>1</v>
      </c>
      <c r="J49" s="3">
        <v>1</v>
      </c>
      <c r="K49" s="3">
        <v>18183.45</v>
      </c>
      <c r="L49" s="3">
        <v>5200.46</v>
      </c>
      <c r="M49" s="3">
        <v>316.86</v>
      </c>
      <c r="N49" s="3">
        <f>K49/L49</f>
        <v>3.4965080012152772</v>
      </c>
      <c r="O49" s="3"/>
      <c r="P49" s="3"/>
      <c r="Q49" s="3"/>
      <c r="R49" s="3"/>
      <c r="S49" s="3"/>
      <c r="T49" s="3"/>
      <c r="U49" s="3"/>
      <c r="V49" s="3"/>
      <c r="W49" s="3">
        <f t="shared" si="9"/>
        <v>18183.45</v>
      </c>
      <c r="X49" s="3">
        <f t="shared" si="9"/>
        <v>5200.46</v>
      </c>
      <c r="Y49" s="3">
        <f t="shared" si="9"/>
        <v>316.86</v>
      </c>
      <c r="Z49" s="3">
        <f t="shared" si="9"/>
        <v>3.4965080012152772</v>
      </c>
      <c r="AA49" s="3" t="s">
        <v>116</v>
      </c>
    </row>
    <row r="50" spans="1:28">
      <c r="A50" s="9" t="s">
        <v>117</v>
      </c>
      <c r="B50" s="9" t="s">
        <v>38</v>
      </c>
      <c r="C50" s="9" t="s">
        <v>89</v>
      </c>
      <c r="D50" s="9" t="s">
        <v>113</v>
      </c>
      <c r="E50" s="9" t="s">
        <v>41</v>
      </c>
      <c r="F50" s="9">
        <v>187545</v>
      </c>
      <c r="G50" s="10">
        <v>44901</v>
      </c>
      <c r="H50" s="9" t="s">
        <v>42</v>
      </c>
      <c r="I50" s="9">
        <v>0</v>
      </c>
      <c r="J50" s="9">
        <v>0</v>
      </c>
      <c r="K50" s="9"/>
      <c r="L50" s="9"/>
      <c r="M50" s="9"/>
      <c r="N50" s="9"/>
      <c r="O50" s="9"/>
      <c r="P50" s="9"/>
      <c r="Q50" s="9"/>
      <c r="R50" s="11"/>
      <c r="S50" s="11"/>
      <c r="T50" s="9"/>
      <c r="U50" s="9"/>
      <c r="V50" s="9"/>
      <c r="W50" s="9"/>
      <c r="X50" s="9"/>
      <c r="Y50" s="9"/>
      <c r="Z50" s="9"/>
      <c r="AA50" s="9" t="s">
        <v>47</v>
      </c>
      <c r="AB50" s="12" t="s">
        <v>48</v>
      </c>
    </row>
    <row r="51" spans="1:28" s="15" customFormat="1">
      <c r="A51" s="3" t="s">
        <v>117</v>
      </c>
      <c r="B51" s="3" t="s">
        <v>78</v>
      </c>
      <c r="C51" s="3" t="s">
        <v>89</v>
      </c>
      <c r="D51" s="3" t="s">
        <v>113</v>
      </c>
      <c r="E51" s="3" t="s">
        <v>41</v>
      </c>
      <c r="F51" s="3">
        <v>189078</v>
      </c>
      <c r="G51" s="5">
        <v>44937</v>
      </c>
      <c r="H51" s="3" t="s">
        <v>42</v>
      </c>
      <c r="I51" s="3">
        <v>1</v>
      </c>
      <c r="J51" s="3">
        <v>1</v>
      </c>
      <c r="K51" s="3">
        <v>27305.43</v>
      </c>
      <c r="L51" s="3">
        <v>8536.14</v>
      </c>
      <c r="M51" s="3">
        <v>439.25</v>
      </c>
      <c r="N51" s="3">
        <f>K51/L51</f>
        <v>3.198802971835045</v>
      </c>
      <c r="O51" s="3"/>
      <c r="P51" s="3"/>
      <c r="Q51" s="3"/>
      <c r="R51" s="3"/>
      <c r="S51" s="1"/>
      <c r="T51" s="1"/>
      <c r="U51" s="1"/>
      <c r="V51" s="3"/>
      <c r="W51" s="3">
        <f>AVERAGE(K51,O51,S51)</f>
        <v>27305.43</v>
      </c>
      <c r="X51" s="3">
        <f>AVERAGE(L51,P51,T51)</f>
        <v>8536.14</v>
      </c>
      <c r="Y51" s="3">
        <f>AVERAGE(M51,Q51,U51)</f>
        <v>439.25</v>
      </c>
      <c r="Z51" s="3">
        <f>AVERAGE(N51,R51,V51)</f>
        <v>3.198802971835045</v>
      </c>
      <c r="AA51" s="3" t="s">
        <v>72</v>
      </c>
      <c r="AB51" s="7" t="s">
        <v>118</v>
      </c>
    </row>
    <row r="52" spans="1:28">
      <c r="A52" s="9" t="s">
        <v>119</v>
      </c>
      <c r="B52" s="9" t="s">
        <v>56</v>
      </c>
      <c r="C52" s="9" t="s">
        <v>89</v>
      </c>
      <c r="D52" s="9" t="s">
        <v>113</v>
      </c>
      <c r="E52" s="9" t="s">
        <v>41</v>
      </c>
      <c r="F52" s="9">
        <v>187561</v>
      </c>
      <c r="G52" s="10">
        <v>44904</v>
      </c>
      <c r="H52" s="9" t="s">
        <v>42</v>
      </c>
      <c r="I52" s="9">
        <v>0</v>
      </c>
      <c r="J52" s="9">
        <v>0</v>
      </c>
      <c r="K52" s="9"/>
      <c r="L52" s="9"/>
      <c r="M52" s="9"/>
      <c r="N52" s="11"/>
      <c r="O52" s="1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 t="s">
        <v>120</v>
      </c>
      <c r="AB52" s="12" t="s">
        <v>48</v>
      </c>
    </row>
    <row r="53" spans="1:28">
      <c r="A53" s="3" t="s">
        <v>119</v>
      </c>
      <c r="B53" s="3" t="s">
        <v>53</v>
      </c>
      <c r="C53" s="3" t="s">
        <v>89</v>
      </c>
      <c r="D53" s="3" t="s">
        <v>113</v>
      </c>
      <c r="E53" s="3" t="s">
        <v>41</v>
      </c>
      <c r="F53" s="3">
        <v>189110</v>
      </c>
      <c r="G53" s="5">
        <v>44943</v>
      </c>
      <c r="H53" s="3" t="s">
        <v>42</v>
      </c>
      <c r="I53" s="3">
        <v>1</v>
      </c>
      <c r="J53" s="3">
        <v>1</v>
      </c>
      <c r="K53" s="3">
        <v>30591.33</v>
      </c>
      <c r="L53" s="3">
        <v>10236.52</v>
      </c>
      <c r="M53" s="3">
        <v>487.14</v>
      </c>
      <c r="N53" s="8">
        <f>K53/L53</f>
        <v>2.9884501764271452</v>
      </c>
      <c r="P53" s="3"/>
      <c r="S53" s="3"/>
      <c r="T53" s="3"/>
      <c r="U53" s="3"/>
      <c r="V53" s="3"/>
      <c r="W53" s="3">
        <f>AVERAGE(K53,O53,S53)</f>
        <v>30591.33</v>
      </c>
      <c r="X53" s="3">
        <f>AVERAGE(L53,P53,T53)</f>
        <v>10236.52</v>
      </c>
      <c r="Y53" s="3">
        <f>AVERAGE(M53,Q64,U53)</f>
        <v>386.04999999999995</v>
      </c>
      <c r="Z53" s="3">
        <f>AVERAGE(N53,P53,V53)</f>
        <v>2.9884501764271452</v>
      </c>
      <c r="AA53" s="3"/>
      <c r="AB53" s="7" t="s">
        <v>121</v>
      </c>
    </row>
    <row r="54" spans="1:28" s="11" customFormat="1" ht="14.25" customHeight="1">
      <c r="A54" s="19" t="s">
        <v>122</v>
      </c>
      <c r="B54" s="19" t="s">
        <v>78</v>
      </c>
      <c r="C54" s="9" t="s">
        <v>89</v>
      </c>
      <c r="D54" s="9" t="s">
        <v>113</v>
      </c>
      <c r="E54" s="9" t="s">
        <v>41</v>
      </c>
      <c r="F54" s="9">
        <v>187575</v>
      </c>
      <c r="G54" s="10">
        <v>44908</v>
      </c>
      <c r="H54" s="9" t="s">
        <v>42</v>
      </c>
      <c r="I54" s="9">
        <v>0</v>
      </c>
      <c r="J54" s="9">
        <v>0</v>
      </c>
      <c r="K54" s="9"/>
      <c r="L54" s="9"/>
      <c r="M54" s="9"/>
      <c r="N54" s="9"/>
      <c r="O54" s="9"/>
      <c r="P54" s="9"/>
      <c r="S54" s="9"/>
      <c r="T54" s="9"/>
      <c r="U54" s="9"/>
      <c r="V54" s="9"/>
      <c r="W54" s="9"/>
      <c r="X54" s="9"/>
      <c r="Y54" s="9"/>
      <c r="Z54" s="9"/>
      <c r="AA54" s="9" t="s">
        <v>123</v>
      </c>
      <c r="AB54" s="12" t="s">
        <v>48</v>
      </c>
    </row>
    <row r="55" spans="1:28" ht="14.25" customHeight="1">
      <c r="A55" s="38" t="s">
        <v>122</v>
      </c>
      <c r="B55" s="38" t="s">
        <v>49</v>
      </c>
      <c r="C55" s="3" t="s">
        <v>89</v>
      </c>
      <c r="D55" s="3" t="s">
        <v>113</v>
      </c>
      <c r="E55" s="3" t="s">
        <v>41</v>
      </c>
      <c r="F55" s="3">
        <v>189153</v>
      </c>
      <c r="G55" s="5">
        <v>44943</v>
      </c>
      <c r="H55" s="3" t="s">
        <v>42</v>
      </c>
      <c r="I55" s="3">
        <v>1</v>
      </c>
      <c r="J55" s="3">
        <v>1</v>
      </c>
      <c r="K55" s="3">
        <v>60409.94</v>
      </c>
      <c r="L55" s="3">
        <v>19685.82</v>
      </c>
      <c r="M55" s="3">
        <v>661.16</v>
      </c>
      <c r="N55" s="3">
        <f>K55/L55</f>
        <v>3.0687032595035415</v>
      </c>
      <c r="O55" s="3"/>
      <c r="P55" s="3"/>
      <c r="Q55" s="3"/>
      <c r="R55" s="3"/>
      <c r="S55" s="3"/>
      <c r="T55" s="3"/>
      <c r="U55" s="3"/>
      <c r="V55" s="3"/>
      <c r="W55" s="3">
        <f>AVERAGE(K55,O55,S55)</f>
        <v>60409.94</v>
      </c>
      <c r="X55" s="3">
        <f>AVERAGE(L55,P55,T55)</f>
        <v>19685.82</v>
      </c>
      <c r="Y55" s="3">
        <f>AVERAGE(M55,Q55,U55)</f>
        <v>661.16</v>
      </c>
      <c r="Z55" s="3">
        <f>AVERAGE(N55,R55,V55)</f>
        <v>3.0687032595035415</v>
      </c>
      <c r="AA55" s="3"/>
      <c r="AB55" s="7" t="s">
        <v>124</v>
      </c>
    </row>
    <row r="56" spans="1:28" s="11" customFormat="1" ht="14.25" customHeight="1">
      <c r="A56" s="19" t="s">
        <v>125</v>
      </c>
      <c r="B56" s="19" t="s">
        <v>38</v>
      </c>
      <c r="C56" s="9" t="s">
        <v>89</v>
      </c>
      <c r="D56" s="9" t="s">
        <v>113</v>
      </c>
      <c r="E56" s="9" t="s">
        <v>41</v>
      </c>
      <c r="F56" s="9">
        <v>187576</v>
      </c>
      <c r="G56" s="10">
        <v>44908</v>
      </c>
      <c r="H56" s="9" t="s">
        <v>42</v>
      </c>
      <c r="I56" s="9">
        <v>0</v>
      </c>
      <c r="J56" s="9">
        <v>0</v>
      </c>
      <c r="K56" s="9"/>
      <c r="L56" s="9"/>
      <c r="M56" s="9"/>
      <c r="N56" s="9"/>
      <c r="O56" s="9"/>
      <c r="P56" s="9"/>
      <c r="S56" s="9"/>
      <c r="T56" s="9"/>
      <c r="U56" s="9"/>
      <c r="V56" s="9"/>
      <c r="W56" s="9"/>
      <c r="X56" s="9"/>
      <c r="Y56" s="9"/>
      <c r="Z56" s="9"/>
      <c r="AA56" s="9" t="s">
        <v>126</v>
      </c>
      <c r="AB56" s="12" t="s">
        <v>48</v>
      </c>
    </row>
    <row r="57" spans="1:28" ht="14.25" customHeight="1">
      <c r="A57" s="31" t="s">
        <v>125</v>
      </c>
      <c r="B57" s="31" t="s">
        <v>96</v>
      </c>
      <c r="C57" s="20" t="s">
        <v>89</v>
      </c>
      <c r="D57" s="20" t="s">
        <v>113</v>
      </c>
      <c r="E57" s="20" t="s">
        <v>41</v>
      </c>
      <c r="F57" s="20">
        <v>189156</v>
      </c>
      <c r="G57" s="22">
        <v>44938</v>
      </c>
      <c r="H57" s="20" t="s">
        <v>42</v>
      </c>
      <c r="I57" s="20">
        <v>1</v>
      </c>
      <c r="J57" s="20">
        <v>1</v>
      </c>
      <c r="K57" s="20">
        <v>45358.33</v>
      </c>
      <c r="L57" s="20">
        <v>22471.15</v>
      </c>
      <c r="M57" s="20">
        <v>629.45000000000005</v>
      </c>
      <c r="N57" s="20">
        <f>K57/L57</f>
        <v>2.0185139612347389</v>
      </c>
      <c r="O57" s="20"/>
      <c r="P57" s="23"/>
      <c r="Q57" s="23"/>
      <c r="R57" s="20"/>
      <c r="S57" s="20"/>
      <c r="T57" s="20"/>
      <c r="U57" s="20"/>
      <c r="V57" s="20"/>
      <c r="W57" s="20">
        <f t="shared" ref="W57:Z60" si="10">AVERAGE(K57,O57,S57)</f>
        <v>45358.33</v>
      </c>
      <c r="X57" s="20">
        <f t="shared" si="10"/>
        <v>22471.15</v>
      </c>
      <c r="Y57" s="20">
        <f t="shared" si="10"/>
        <v>629.45000000000005</v>
      </c>
      <c r="Z57" s="20">
        <f t="shared" si="10"/>
        <v>2.0185139612347389</v>
      </c>
      <c r="AA57" s="20"/>
      <c r="AB57" s="32" t="s">
        <v>127</v>
      </c>
    </row>
    <row r="58" spans="1:28" s="18" customFormat="1">
      <c r="A58" s="3" t="s">
        <v>112</v>
      </c>
      <c r="B58" s="3" t="s">
        <v>38</v>
      </c>
      <c r="C58" s="3" t="s">
        <v>89</v>
      </c>
      <c r="D58" s="3" t="s">
        <v>113</v>
      </c>
      <c r="E58" s="3" t="s">
        <v>58</v>
      </c>
      <c r="F58" s="3">
        <v>187535</v>
      </c>
      <c r="G58" s="5">
        <v>44890</v>
      </c>
      <c r="H58" s="3" t="s">
        <v>42</v>
      </c>
      <c r="I58" s="3">
        <v>1</v>
      </c>
      <c r="J58" s="3">
        <v>1</v>
      </c>
      <c r="K58" s="3">
        <v>15151.63</v>
      </c>
      <c r="L58" s="3">
        <v>4078</v>
      </c>
      <c r="M58" s="3">
        <v>302.13</v>
      </c>
      <c r="N58" s="3">
        <f>K58/L58</f>
        <v>3.7154561059342814</v>
      </c>
      <c r="O58" s="3"/>
      <c r="P58" s="3"/>
      <c r="Q58" s="3"/>
      <c r="R58" s="3"/>
      <c r="S58" s="3"/>
      <c r="T58" s="3"/>
      <c r="U58" s="3"/>
      <c r="V58" s="3"/>
      <c r="W58" s="3">
        <f t="shared" si="10"/>
        <v>15151.63</v>
      </c>
      <c r="X58" s="3">
        <f t="shared" si="10"/>
        <v>4078</v>
      </c>
      <c r="Y58" s="3">
        <f t="shared" si="10"/>
        <v>302.13</v>
      </c>
      <c r="Z58" s="3">
        <f t="shared" si="10"/>
        <v>3.7154561059342814</v>
      </c>
      <c r="AA58" s="3" t="s">
        <v>128</v>
      </c>
      <c r="AB58" s="1"/>
    </row>
    <row r="59" spans="1:28">
      <c r="A59" s="3" t="s">
        <v>115</v>
      </c>
      <c r="B59" s="3" t="s">
        <v>53</v>
      </c>
      <c r="C59" s="3" t="s">
        <v>89</v>
      </c>
      <c r="D59" s="3" t="s">
        <v>113</v>
      </c>
      <c r="E59" s="3" t="s">
        <v>58</v>
      </c>
      <c r="F59" s="3">
        <v>187542</v>
      </c>
      <c r="G59" s="5">
        <v>44893</v>
      </c>
      <c r="H59" s="3" t="s">
        <v>42</v>
      </c>
      <c r="I59" s="3">
        <v>1</v>
      </c>
      <c r="J59" s="3">
        <v>1</v>
      </c>
      <c r="K59" s="3">
        <v>28503.62</v>
      </c>
      <c r="L59" s="3">
        <v>8603.7900000000009</v>
      </c>
      <c r="M59" s="3">
        <v>433.54</v>
      </c>
      <c r="N59" s="3">
        <f>K59/L59</f>
        <v>3.3129144249220399</v>
      </c>
      <c r="O59" s="3"/>
      <c r="P59" s="3"/>
      <c r="Q59" s="3"/>
      <c r="R59" s="3"/>
      <c r="S59" s="3"/>
      <c r="T59" s="3"/>
      <c r="U59" s="3"/>
      <c r="V59" s="3"/>
      <c r="W59" s="3">
        <f t="shared" si="10"/>
        <v>28503.62</v>
      </c>
      <c r="X59" s="3">
        <f t="shared" si="10"/>
        <v>8603.7900000000009</v>
      </c>
      <c r="Y59" s="3">
        <f t="shared" si="10"/>
        <v>433.54</v>
      </c>
      <c r="Z59" s="3">
        <f t="shared" si="10"/>
        <v>3.3129144249220399</v>
      </c>
      <c r="AA59" s="3" t="s">
        <v>129</v>
      </c>
    </row>
    <row r="60" spans="1:28">
      <c r="A60" s="3" t="s">
        <v>117</v>
      </c>
      <c r="B60" s="3" t="s">
        <v>56</v>
      </c>
      <c r="C60" s="3" t="s">
        <v>89</v>
      </c>
      <c r="D60" s="3" t="s">
        <v>113</v>
      </c>
      <c r="E60" s="3" t="s">
        <v>58</v>
      </c>
      <c r="F60" s="3">
        <v>187546</v>
      </c>
      <c r="G60" s="5">
        <v>44901</v>
      </c>
      <c r="H60" s="3" t="s">
        <v>42</v>
      </c>
      <c r="I60" s="3">
        <v>1</v>
      </c>
      <c r="J60" s="3">
        <v>1</v>
      </c>
      <c r="K60" s="3">
        <v>41439.18</v>
      </c>
      <c r="L60" s="3">
        <v>10657.61</v>
      </c>
      <c r="M60" s="3">
        <v>455.09</v>
      </c>
      <c r="N60" s="3">
        <f>K60/L60</f>
        <v>3.8882244705895599</v>
      </c>
      <c r="O60" s="3"/>
      <c r="P60" s="3"/>
      <c r="R60" s="3"/>
      <c r="S60" s="3"/>
      <c r="T60" s="3"/>
      <c r="U60" s="3"/>
      <c r="V60" s="3"/>
      <c r="W60" s="3">
        <f t="shared" si="10"/>
        <v>41439.18</v>
      </c>
      <c r="X60" s="3">
        <f t="shared" si="10"/>
        <v>10657.61</v>
      </c>
      <c r="Y60" s="3">
        <f t="shared" si="10"/>
        <v>455.09</v>
      </c>
      <c r="Z60" s="3">
        <f t="shared" si="10"/>
        <v>3.8882244705895599</v>
      </c>
      <c r="AA60" s="3" t="s">
        <v>130</v>
      </c>
    </row>
    <row r="61" spans="1:28">
      <c r="A61" s="9" t="s">
        <v>119</v>
      </c>
      <c r="B61" s="9" t="s">
        <v>38</v>
      </c>
      <c r="C61" s="9" t="s">
        <v>89</v>
      </c>
      <c r="D61" s="9" t="s">
        <v>113</v>
      </c>
      <c r="E61" s="9" t="s">
        <v>58</v>
      </c>
      <c r="F61" s="9">
        <v>187560</v>
      </c>
      <c r="G61" s="10">
        <v>44904</v>
      </c>
      <c r="H61" s="9" t="s">
        <v>42</v>
      </c>
      <c r="I61" s="9">
        <v>0</v>
      </c>
      <c r="J61" s="9">
        <v>0</v>
      </c>
      <c r="K61" s="9"/>
      <c r="L61" s="9"/>
      <c r="M61" s="11"/>
      <c r="N61" s="11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 t="s">
        <v>131</v>
      </c>
      <c r="AB61" s="12" t="s">
        <v>48</v>
      </c>
    </row>
    <row r="62" spans="1:28">
      <c r="A62" s="3" t="s">
        <v>119</v>
      </c>
      <c r="B62" s="3" t="s">
        <v>49</v>
      </c>
      <c r="C62" s="3" t="s">
        <v>89</v>
      </c>
      <c r="D62" s="3" t="s">
        <v>113</v>
      </c>
      <c r="E62" s="3" t="s">
        <v>58</v>
      </c>
      <c r="F62" s="3">
        <v>189115</v>
      </c>
      <c r="G62" s="5">
        <v>44943</v>
      </c>
      <c r="H62" s="3" t="s">
        <v>42</v>
      </c>
      <c r="I62" s="3">
        <v>2</v>
      </c>
      <c r="J62" s="3">
        <v>2</v>
      </c>
      <c r="K62" s="8">
        <v>48854.61</v>
      </c>
      <c r="L62" s="8">
        <v>18277.82</v>
      </c>
      <c r="M62" s="8">
        <v>614.65</v>
      </c>
      <c r="N62" s="8">
        <f>K62/L62</f>
        <v>2.672890421286565</v>
      </c>
      <c r="O62" s="8">
        <v>42025.19</v>
      </c>
      <c r="P62" s="8">
        <v>9859.9</v>
      </c>
      <c r="Q62" s="8">
        <v>455.53</v>
      </c>
      <c r="R62" s="8">
        <f>O62/P62</f>
        <v>4.2622328826864377</v>
      </c>
      <c r="S62" s="3"/>
      <c r="T62" s="3"/>
      <c r="V62" s="3"/>
      <c r="W62" s="3">
        <f t="shared" ref="W62:Z64" si="11">AVERAGE(K62,O62,S62)</f>
        <v>45439.9</v>
      </c>
      <c r="X62" s="3">
        <f t="shared" si="11"/>
        <v>14068.86</v>
      </c>
      <c r="Y62" s="3">
        <f t="shared" si="11"/>
        <v>535.08999999999992</v>
      </c>
      <c r="Z62" s="3">
        <f t="shared" si="11"/>
        <v>3.4675616519865011</v>
      </c>
      <c r="AA62" s="3"/>
      <c r="AB62" s="7" t="s">
        <v>98</v>
      </c>
    </row>
    <row r="63" spans="1:28" s="11" customFormat="1" ht="13.5" customHeight="1">
      <c r="A63" s="19" t="s">
        <v>122</v>
      </c>
      <c r="B63" s="19" t="s">
        <v>38</v>
      </c>
      <c r="C63" s="9" t="s">
        <v>89</v>
      </c>
      <c r="D63" s="9" t="s">
        <v>113</v>
      </c>
      <c r="E63" s="9" t="s">
        <v>58</v>
      </c>
      <c r="F63" s="9">
        <v>187574</v>
      </c>
      <c r="G63" s="10">
        <v>44908</v>
      </c>
      <c r="H63" s="9" t="s">
        <v>42</v>
      </c>
      <c r="I63" s="9">
        <v>1</v>
      </c>
      <c r="J63" s="9">
        <v>1</v>
      </c>
      <c r="K63" s="9">
        <v>51464.12</v>
      </c>
      <c r="L63" s="9">
        <v>22133.37</v>
      </c>
      <c r="M63" s="9">
        <v>688.05</v>
      </c>
      <c r="N63" s="9">
        <f>K63/L63</f>
        <v>2.3251822926196963</v>
      </c>
      <c r="O63" s="9"/>
      <c r="R63" s="9"/>
      <c r="S63" s="9"/>
      <c r="T63" s="9"/>
      <c r="U63" s="9"/>
      <c r="V63" s="9"/>
      <c r="W63" s="9">
        <f t="shared" si="11"/>
        <v>51464.12</v>
      </c>
      <c r="X63" s="9">
        <f t="shared" si="11"/>
        <v>22133.37</v>
      </c>
      <c r="Y63" s="9">
        <f t="shared" si="11"/>
        <v>688.05</v>
      </c>
      <c r="Z63" s="9">
        <f t="shared" si="11"/>
        <v>2.3251822926196963</v>
      </c>
      <c r="AA63" s="9" t="s">
        <v>132</v>
      </c>
    </row>
    <row r="64" spans="1:28" s="11" customFormat="1" ht="13.5" customHeight="1">
      <c r="A64" s="38" t="s">
        <v>122</v>
      </c>
      <c r="B64" s="38" t="s">
        <v>56</v>
      </c>
      <c r="C64" s="3" t="s">
        <v>89</v>
      </c>
      <c r="D64" s="3" t="s">
        <v>113</v>
      </c>
      <c r="E64" s="3" t="s">
        <v>58</v>
      </c>
      <c r="F64" s="3">
        <v>189148</v>
      </c>
      <c r="G64" s="5">
        <v>44945</v>
      </c>
      <c r="H64" s="3" t="s">
        <v>42</v>
      </c>
      <c r="I64" s="3">
        <v>1</v>
      </c>
      <c r="J64" s="3">
        <v>2</v>
      </c>
      <c r="K64" s="17">
        <v>13797.59</v>
      </c>
      <c r="L64" s="17">
        <v>3320.21</v>
      </c>
      <c r="M64" s="17">
        <v>244.28</v>
      </c>
      <c r="N64" s="8">
        <f>K64/L64</f>
        <v>4.1556377458052349</v>
      </c>
      <c r="O64" s="17">
        <v>12157.41</v>
      </c>
      <c r="P64" s="3">
        <v>3093.19</v>
      </c>
      <c r="Q64" s="3">
        <v>284.95999999999998</v>
      </c>
      <c r="R64" s="3">
        <f>O64/P64</f>
        <v>3.9303793171450829</v>
      </c>
      <c r="S64" s="3"/>
      <c r="T64" s="3"/>
      <c r="U64" s="3"/>
      <c r="V64" s="3"/>
      <c r="W64" s="3">
        <f t="shared" si="11"/>
        <v>12977.5</v>
      </c>
      <c r="X64" s="3">
        <f t="shared" si="11"/>
        <v>3206.7</v>
      </c>
      <c r="Y64" s="3">
        <f t="shared" si="11"/>
        <v>264.62</v>
      </c>
      <c r="Z64" s="3">
        <f t="shared" si="11"/>
        <v>4.0430085314751594</v>
      </c>
      <c r="AA64" s="3" t="s">
        <v>133</v>
      </c>
      <c r="AB64" s="7" t="s">
        <v>134</v>
      </c>
    </row>
    <row r="65" spans="1:28" s="11" customFormat="1" ht="13.5" customHeight="1">
      <c r="A65" s="33" t="s">
        <v>125</v>
      </c>
      <c r="B65" s="33" t="s">
        <v>56</v>
      </c>
      <c r="C65" s="27" t="s">
        <v>89</v>
      </c>
      <c r="D65" s="27" t="s">
        <v>113</v>
      </c>
      <c r="E65" s="27" t="s">
        <v>58</v>
      </c>
      <c r="F65" s="27">
        <v>187577</v>
      </c>
      <c r="G65" s="28">
        <v>44908</v>
      </c>
      <c r="H65" s="27" t="s">
        <v>42</v>
      </c>
      <c r="I65" s="27">
        <v>0</v>
      </c>
      <c r="J65" s="27">
        <v>0</v>
      </c>
      <c r="K65" s="27"/>
      <c r="L65" s="29"/>
      <c r="M65" s="27"/>
      <c r="N65" s="29"/>
      <c r="O65" s="29"/>
      <c r="P65" s="27"/>
      <c r="Q65" s="29"/>
      <c r="R65" s="29"/>
      <c r="S65" s="29"/>
      <c r="T65" s="27"/>
      <c r="U65" s="27"/>
      <c r="V65" s="27"/>
      <c r="W65" s="27"/>
      <c r="X65" s="27"/>
      <c r="Y65" s="27"/>
      <c r="Z65" s="27"/>
      <c r="AA65" s="27" t="s">
        <v>123</v>
      </c>
      <c r="AB65" s="34" t="s">
        <v>48</v>
      </c>
    </row>
    <row r="66" spans="1:28" s="11" customFormat="1" ht="14.25" customHeight="1">
      <c r="A66" s="19" t="s">
        <v>135</v>
      </c>
      <c r="B66" s="19" t="s">
        <v>56</v>
      </c>
      <c r="C66" s="9" t="s">
        <v>136</v>
      </c>
      <c r="D66" s="9" t="s">
        <v>137</v>
      </c>
      <c r="E66" s="9" t="s">
        <v>41</v>
      </c>
      <c r="F66" s="9">
        <v>187532</v>
      </c>
      <c r="G66" s="10">
        <v>44890</v>
      </c>
      <c r="H66" s="9" t="s">
        <v>42</v>
      </c>
      <c r="I66" s="9">
        <v>0</v>
      </c>
      <c r="J66" s="9">
        <v>0</v>
      </c>
      <c r="K66" s="9"/>
      <c r="L66" s="9"/>
      <c r="M66" s="9"/>
      <c r="N66" s="9"/>
      <c r="O66" s="9"/>
      <c r="P66" s="9"/>
      <c r="Q66" s="9"/>
      <c r="S66" s="9"/>
      <c r="T66" s="9"/>
      <c r="U66" s="9"/>
      <c r="V66" s="9"/>
      <c r="W66" s="9"/>
      <c r="X66" s="9"/>
      <c r="Y66" s="9"/>
      <c r="Z66" s="9"/>
      <c r="AA66" s="9" t="s">
        <v>138</v>
      </c>
      <c r="AB66" s="12" t="s">
        <v>48</v>
      </c>
    </row>
    <row r="67" spans="1:28" ht="15" customHeight="1">
      <c r="A67" s="3" t="s">
        <v>135</v>
      </c>
      <c r="B67" s="3" t="s">
        <v>53</v>
      </c>
      <c r="C67" s="3" t="s">
        <v>136</v>
      </c>
      <c r="D67" s="3" t="s">
        <v>137</v>
      </c>
      <c r="E67" s="3" t="s">
        <v>41</v>
      </c>
      <c r="F67" s="3">
        <v>189037</v>
      </c>
      <c r="G67" s="5">
        <v>44937</v>
      </c>
      <c r="H67" s="3" t="s">
        <v>42</v>
      </c>
      <c r="I67" s="3">
        <v>1</v>
      </c>
      <c r="J67" s="3">
        <v>1</v>
      </c>
      <c r="K67" s="3">
        <v>19284.919999999998</v>
      </c>
      <c r="L67" s="3">
        <v>5995.95</v>
      </c>
      <c r="M67" s="3">
        <v>327.67</v>
      </c>
      <c r="N67" s="3">
        <f>K67/L67</f>
        <v>3.216324352271116</v>
      </c>
      <c r="O67" s="3"/>
      <c r="R67" s="3"/>
      <c r="S67" s="3"/>
      <c r="T67" s="3"/>
      <c r="U67" s="3"/>
      <c r="V67" s="3"/>
      <c r="W67" s="3">
        <f>AVERAGE(K67,O67,S67)</f>
        <v>19284.919999999998</v>
      </c>
      <c r="X67" s="3">
        <f>AVERAGE(L67,P67,T67)</f>
        <v>5995.95</v>
      </c>
      <c r="Y67" s="3">
        <f>AVERAGE(M67,Q67,U67)</f>
        <v>327.67</v>
      </c>
      <c r="Z67" s="3">
        <f>AVERAGE(N67,R67,V67)</f>
        <v>3.216324352271116</v>
      </c>
      <c r="AA67" s="3" t="s">
        <v>139</v>
      </c>
      <c r="AB67" s="7" t="s">
        <v>140</v>
      </c>
    </row>
    <row r="68" spans="1:28" s="11" customFormat="1">
      <c r="A68" s="9" t="s">
        <v>141</v>
      </c>
      <c r="B68" s="9" t="s">
        <v>38</v>
      </c>
      <c r="C68" s="9" t="s">
        <v>136</v>
      </c>
      <c r="D68" s="9" t="s">
        <v>137</v>
      </c>
      <c r="E68" s="9" t="s">
        <v>41</v>
      </c>
      <c r="F68" s="9">
        <v>187533</v>
      </c>
      <c r="G68" s="10">
        <v>44890</v>
      </c>
      <c r="H68" s="9" t="s">
        <v>42</v>
      </c>
      <c r="I68" s="9">
        <v>0</v>
      </c>
      <c r="J68" s="9">
        <v>0</v>
      </c>
      <c r="K68" s="9"/>
      <c r="L68" s="9"/>
      <c r="M68" s="9"/>
      <c r="W68" s="9"/>
      <c r="X68" s="9"/>
      <c r="Y68" s="9"/>
      <c r="Z68" s="9"/>
      <c r="AA68" s="9" t="s">
        <v>71</v>
      </c>
      <c r="AB68" s="12" t="s">
        <v>48</v>
      </c>
    </row>
    <row r="69" spans="1:28" ht="15" customHeight="1">
      <c r="A69" s="3" t="s">
        <v>141</v>
      </c>
      <c r="B69" s="3" t="s">
        <v>142</v>
      </c>
      <c r="C69" s="3" t="s">
        <v>136</v>
      </c>
      <c r="D69" s="3" t="s">
        <v>137</v>
      </c>
      <c r="E69" s="3" t="s">
        <v>41</v>
      </c>
      <c r="F69" s="3">
        <v>189047</v>
      </c>
      <c r="G69" s="5">
        <v>44937</v>
      </c>
      <c r="H69" s="3" t="s">
        <v>42</v>
      </c>
      <c r="I69" s="3">
        <v>1</v>
      </c>
      <c r="J69" s="3">
        <v>1</v>
      </c>
      <c r="K69" s="3">
        <v>16584.73</v>
      </c>
      <c r="L69" s="3">
        <v>8138.79</v>
      </c>
      <c r="M69" s="3">
        <v>403.56</v>
      </c>
      <c r="N69" s="3">
        <f>K69/L69</f>
        <v>2.0377390250884959</v>
      </c>
      <c r="O69" s="3"/>
      <c r="P69" s="3"/>
      <c r="R69" s="3"/>
      <c r="S69" s="3"/>
      <c r="T69" s="3"/>
      <c r="U69" s="3"/>
      <c r="V69" s="3"/>
      <c r="W69" s="3">
        <f t="shared" ref="W69:Z71" si="12">AVERAGE(K69,O69,S69)</f>
        <v>16584.73</v>
      </c>
      <c r="X69" s="3">
        <f t="shared" si="12"/>
        <v>8138.79</v>
      </c>
      <c r="Y69" s="3">
        <f t="shared" si="12"/>
        <v>403.56</v>
      </c>
      <c r="Z69" s="3">
        <f t="shared" si="12"/>
        <v>2.0377390250884959</v>
      </c>
      <c r="AA69" s="3" t="s">
        <v>143</v>
      </c>
      <c r="AB69" s="7" t="s">
        <v>144</v>
      </c>
    </row>
    <row r="70" spans="1:28" ht="15" customHeight="1">
      <c r="A70" s="3" t="s">
        <v>145</v>
      </c>
      <c r="B70" s="3" t="s">
        <v>96</v>
      </c>
      <c r="C70" s="3" t="s">
        <v>136</v>
      </c>
      <c r="D70" s="3" t="s">
        <v>137</v>
      </c>
      <c r="E70" s="3" t="s">
        <v>41</v>
      </c>
      <c r="F70" s="3">
        <v>187559</v>
      </c>
      <c r="G70" s="5">
        <v>44904</v>
      </c>
      <c r="H70" s="3" t="s">
        <v>42</v>
      </c>
      <c r="I70" s="3">
        <v>1</v>
      </c>
      <c r="J70" s="3">
        <v>1</v>
      </c>
      <c r="K70" s="3">
        <v>16835.080000000002</v>
      </c>
      <c r="L70" s="3">
        <v>6167.26</v>
      </c>
      <c r="M70" s="3">
        <v>394.94</v>
      </c>
      <c r="N70" s="3">
        <f>K70/L70</f>
        <v>2.7297503267253207</v>
      </c>
      <c r="O70" s="3"/>
      <c r="R70" s="3"/>
      <c r="S70" s="3"/>
      <c r="T70" s="3"/>
      <c r="U70" s="3"/>
      <c r="V70" s="3"/>
      <c r="W70" s="3">
        <f t="shared" si="12"/>
        <v>16835.080000000002</v>
      </c>
      <c r="X70" s="3">
        <f t="shared" si="12"/>
        <v>6167.26</v>
      </c>
      <c r="Y70" s="3">
        <f t="shared" si="12"/>
        <v>394.94</v>
      </c>
      <c r="Z70" s="3">
        <f t="shared" si="12"/>
        <v>2.7297503267253207</v>
      </c>
      <c r="AA70" s="3" t="s">
        <v>146</v>
      </c>
    </row>
    <row r="71" spans="1:28" ht="15">
      <c r="A71" s="38" t="s">
        <v>147</v>
      </c>
      <c r="B71" s="38" t="s">
        <v>38</v>
      </c>
      <c r="C71" s="3" t="s">
        <v>136</v>
      </c>
      <c r="D71" s="3" t="s">
        <v>137</v>
      </c>
      <c r="E71" s="3" t="s">
        <v>41</v>
      </c>
      <c r="F71" s="3">
        <v>187572</v>
      </c>
      <c r="G71" s="5">
        <v>44908</v>
      </c>
      <c r="H71" s="3" t="s">
        <v>42</v>
      </c>
      <c r="I71" s="3">
        <v>1</v>
      </c>
      <c r="J71" s="3">
        <v>1</v>
      </c>
      <c r="K71" s="3">
        <v>43684.14</v>
      </c>
      <c r="L71" s="3">
        <v>12916.76</v>
      </c>
      <c r="M71" s="3">
        <v>501.97</v>
      </c>
      <c r="N71" s="3">
        <f>K71/L71</f>
        <v>3.3819734979979499</v>
      </c>
      <c r="O71" s="3"/>
      <c r="R71" s="3"/>
      <c r="S71" s="3"/>
      <c r="T71" s="3"/>
      <c r="U71" s="3"/>
      <c r="V71" s="3"/>
      <c r="W71" s="3">
        <f t="shared" si="12"/>
        <v>43684.14</v>
      </c>
      <c r="X71" s="3">
        <f t="shared" si="12"/>
        <v>12916.76</v>
      </c>
      <c r="Y71" s="3">
        <f t="shared" si="12"/>
        <v>501.97</v>
      </c>
      <c r="Z71" s="3">
        <f t="shared" si="12"/>
        <v>3.3819734979979499</v>
      </c>
      <c r="AA71" s="3" t="s">
        <v>148</v>
      </c>
    </row>
    <row r="72" spans="1:28" ht="15" customHeight="1">
      <c r="A72" s="20" t="s">
        <v>149</v>
      </c>
      <c r="B72" s="20" t="s">
        <v>56</v>
      </c>
      <c r="C72" s="20" t="s">
        <v>136</v>
      </c>
      <c r="D72" s="20" t="s">
        <v>150</v>
      </c>
      <c r="E72" s="20" t="s">
        <v>41</v>
      </c>
      <c r="F72" s="20">
        <v>187544</v>
      </c>
      <c r="G72" s="22">
        <v>44901</v>
      </c>
      <c r="H72" s="20" t="s">
        <v>42</v>
      </c>
      <c r="I72" s="20">
        <v>1</v>
      </c>
      <c r="J72" s="20">
        <v>3</v>
      </c>
      <c r="K72" s="20">
        <v>29781.55</v>
      </c>
      <c r="L72" s="20">
        <v>12994.68</v>
      </c>
      <c r="M72" s="20">
        <v>588.37</v>
      </c>
      <c r="N72" s="20">
        <f>K72/L72</f>
        <v>2.2918263473975502</v>
      </c>
      <c r="O72" s="20">
        <v>47043.14</v>
      </c>
      <c r="P72" s="20">
        <v>8814.16</v>
      </c>
      <c r="Q72" s="20">
        <v>415.42</v>
      </c>
      <c r="R72" s="35">
        <f>O72/P72</f>
        <v>5.3372232861668047</v>
      </c>
      <c r="S72" s="20">
        <v>49042.95</v>
      </c>
      <c r="T72" s="20">
        <v>22855.79</v>
      </c>
      <c r="U72" s="20">
        <v>639.62</v>
      </c>
      <c r="V72" s="20">
        <f>S72/T72</f>
        <v>2.1457560644370637</v>
      </c>
      <c r="W72" s="20">
        <f>AVERAGE(K72,S72)</f>
        <v>39412.25</v>
      </c>
      <c r="X72" s="20">
        <f>AVERAGE(L72,T72)</f>
        <v>17925.235000000001</v>
      </c>
      <c r="Y72" s="20">
        <f>AVERAGE(M72,U72)</f>
        <v>613.995</v>
      </c>
      <c r="Z72" s="20">
        <f>AVERAGE(N72,V72)</f>
        <v>2.2187912059173067</v>
      </c>
      <c r="AA72" s="20" t="s">
        <v>151</v>
      </c>
      <c r="AB72" s="23"/>
    </row>
    <row r="73" spans="1:28" ht="15" customHeight="1">
      <c r="A73" s="3" t="s">
        <v>135</v>
      </c>
      <c r="B73" s="3" t="s">
        <v>38</v>
      </c>
      <c r="C73" s="3" t="s">
        <v>136</v>
      </c>
      <c r="D73" s="3" t="s">
        <v>137</v>
      </c>
      <c r="E73" s="3" t="s">
        <v>58</v>
      </c>
      <c r="F73" s="3">
        <v>187531</v>
      </c>
      <c r="G73" s="5">
        <v>44890</v>
      </c>
      <c r="H73" s="3" t="s">
        <v>42</v>
      </c>
      <c r="I73" s="3">
        <v>1</v>
      </c>
      <c r="J73" s="3">
        <v>1</v>
      </c>
      <c r="K73" s="3">
        <v>9047.33</v>
      </c>
      <c r="L73" s="3">
        <v>4999.66</v>
      </c>
      <c r="M73" s="3">
        <v>312.42</v>
      </c>
      <c r="N73" s="3">
        <f>K73/L73</f>
        <v>1.8095890520555398</v>
      </c>
      <c r="O73" s="3"/>
      <c r="Q73" s="3"/>
      <c r="T73" s="3"/>
      <c r="U73" s="3"/>
      <c r="V73" s="3"/>
      <c r="W73" s="3">
        <f>AVERAGE(K73,O73,S73)</f>
        <v>9047.33</v>
      </c>
      <c r="X73" s="3">
        <f>AVERAGE(L73,P73,T73)</f>
        <v>4999.66</v>
      </c>
      <c r="Y73" s="3">
        <f>AVERAGE(M73,Q73,U73)</f>
        <v>312.42</v>
      </c>
      <c r="Z73" s="3">
        <f>AVERAGE(N73,R73,V73)</f>
        <v>1.8095890520555398</v>
      </c>
      <c r="AA73" s="3" t="s">
        <v>152</v>
      </c>
    </row>
    <row r="74" spans="1:28" ht="15" customHeight="1">
      <c r="A74" s="9" t="s">
        <v>141</v>
      </c>
      <c r="B74" s="9" t="s">
        <v>56</v>
      </c>
      <c r="C74" s="9" t="s">
        <v>136</v>
      </c>
      <c r="D74" s="9" t="s">
        <v>137</v>
      </c>
      <c r="E74" s="9" t="s">
        <v>58</v>
      </c>
      <c r="F74" s="9">
        <v>187534</v>
      </c>
      <c r="G74" s="10">
        <v>44890</v>
      </c>
      <c r="H74" s="9" t="s">
        <v>42</v>
      </c>
      <c r="I74" s="9">
        <v>0</v>
      </c>
      <c r="J74" s="9">
        <v>0</v>
      </c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 t="s">
        <v>71</v>
      </c>
      <c r="AB74" s="12" t="s">
        <v>48</v>
      </c>
    </row>
    <row r="75" spans="1:28" s="11" customFormat="1" ht="15">
      <c r="A75" s="38" t="s">
        <v>141</v>
      </c>
      <c r="B75" s="38" t="s">
        <v>53</v>
      </c>
      <c r="C75" s="3" t="s">
        <v>136</v>
      </c>
      <c r="D75" s="3" t="s">
        <v>137</v>
      </c>
      <c r="E75" s="3" t="s">
        <v>58</v>
      </c>
      <c r="F75" s="3">
        <v>189043</v>
      </c>
      <c r="G75" s="5">
        <v>44937</v>
      </c>
      <c r="H75" s="3" t="s">
        <v>42</v>
      </c>
      <c r="I75" s="3">
        <v>1</v>
      </c>
      <c r="J75" s="3">
        <v>1</v>
      </c>
      <c r="K75" s="3">
        <v>30821.23</v>
      </c>
      <c r="L75" s="3">
        <v>10260.61</v>
      </c>
      <c r="M75" s="3">
        <v>472.33</v>
      </c>
      <c r="N75" s="3">
        <f>K75/L75</f>
        <v>3.0038399276456271</v>
      </c>
      <c r="O75" s="3"/>
      <c r="P75" s="3"/>
      <c r="Q75" s="3"/>
      <c r="R75" s="3"/>
      <c r="S75" s="3"/>
      <c r="T75" s="3"/>
      <c r="U75" s="3"/>
      <c r="V75" s="3"/>
      <c r="W75" s="3">
        <f t="shared" ref="W75:Z78" si="13">AVERAGE(K75,O75,S75)</f>
        <v>30821.23</v>
      </c>
      <c r="X75" s="3">
        <f t="shared" si="13"/>
        <v>10260.61</v>
      </c>
      <c r="Y75" s="3">
        <f t="shared" si="13"/>
        <v>472.33</v>
      </c>
      <c r="Z75" s="3">
        <f t="shared" si="13"/>
        <v>3.0038399276456271</v>
      </c>
      <c r="AA75" s="3" t="s">
        <v>153</v>
      </c>
      <c r="AB75" s="7" t="s">
        <v>154</v>
      </c>
    </row>
    <row r="76" spans="1:28" ht="15" customHeight="1">
      <c r="A76" s="3" t="s">
        <v>145</v>
      </c>
      <c r="B76" s="3" t="s">
        <v>38</v>
      </c>
      <c r="C76" s="3" t="s">
        <v>136</v>
      </c>
      <c r="D76" s="3" t="s">
        <v>137</v>
      </c>
      <c r="E76" s="3" t="s">
        <v>58</v>
      </c>
      <c r="F76" s="3">
        <v>187558</v>
      </c>
      <c r="G76" s="5">
        <v>44904</v>
      </c>
      <c r="H76" s="3" t="s">
        <v>42</v>
      </c>
      <c r="I76" s="3">
        <v>1</v>
      </c>
      <c r="J76" s="3">
        <v>2</v>
      </c>
      <c r="K76" s="3">
        <v>10508.58</v>
      </c>
      <c r="L76" s="3">
        <v>5565.12</v>
      </c>
      <c r="M76" s="3">
        <v>352.84</v>
      </c>
      <c r="N76" s="3">
        <f>K76/L76</f>
        <v>1.8882935138864931</v>
      </c>
      <c r="O76" s="3">
        <v>10906.15</v>
      </c>
      <c r="P76" s="3">
        <v>4442.8900000000003</v>
      </c>
      <c r="Q76" s="3">
        <v>323.54000000000002</v>
      </c>
      <c r="R76" s="3">
        <f>O76/P76</f>
        <v>2.4547422961180669</v>
      </c>
      <c r="S76" s="3"/>
      <c r="V76" s="3"/>
      <c r="W76" s="3">
        <f t="shared" si="13"/>
        <v>10707.365</v>
      </c>
      <c r="X76" s="3">
        <f t="shared" si="13"/>
        <v>5004.0050000000001</v>
      </c>
      <c r="Y76" s="3">
        <f t="shared" si="13"/>
        <v>338.19</v>
      </c>
      <c r="Z76" s="3">
        <f t="shared" si="13"/>
        <v>2.1715179050022799</v>
      </c>
      <c r="AA76" s="3" t="s">
        <v>155</v>
      </c>
    </row>
    <row r="77" spans="1:28" s="11" customFormat="1" ht="15">
      <c r="A77" s="38" t="s">
        <v>147</v>
      </c>
      <c r="B77" s="38" t="s">
        <v>56</v>
      </c>
      <c r="C77" s="3" t="s">
        <v>136</v>
      </c>
      <c r="D77" s="3" t="s">
        <v>137</v>
      </c>
      <c r="E77" s="3" t="s">
        <v>58</v>
      </c>
      <c r="F77" s="3">
        <v>187573</v>
      </c>
      <c r="G77" s="5">
        <v>44908</v>
      </c>
      <c r="H77" s="3" t="s">
        <v>42</v>
      </c>
      <c r="I77" s="3">
        <v>2</v>
      </c>
      <c r="J77" s="3">
        <v>2</v>
      </c>
      <c r="K77" s="3">
        <v>36463.9</v>
      </c>
      <c r="L77" s="3">
        <v>12547.56</v>
      </c>
      <c r="M77" s="3">
        <v>484.97</v>
      </c>
      <c r="N77" s="3">
        <f>K77/L77</f>
        <v>2.906055041777047</v>
      </c>
      <c r="O77" s="3">
        <v>35484.32</v>
      </c>
      <c r="P77" s="3">
        <v>11605.49</v>
      </c>
      <c r="Q77" s="3">
        <v>468.05</v>
      </c>
      <c r="R77" s="3">
        <f>O77/P77</f>
        <v>3.0575460407100432</v>
      </c>
      <c r="S77" s="3"/>
      <c r="T77" s="3"/>
      <c r="U77" s="3"/>
      <c r="V77" s="3"/>
      <c r="W77" s="3">
        <f t="shared" si="13"/>
        <v>35974.11</v>
      </c>
      <c r="X77" s="3">
        <f t="shared" si="13"/>
        <v>12076.525</v>
      </c>
      <c r="Y77" s="3">
        <f t="shared" si="13"/>
        <v>476.51</v>
      </c>
      <c r="Z77" s="3">
        <f t="shared" si="13"/>
        <v>2.9818005412435449</v>
      </c>
      <c r="AA77" s="3" t="s">
        <v>156</v>
      </c>
      <c r="AB77" s="1"/>
    </row>
    <row r="78" spans="1:28" s="11" customFormat="1" ht="15" customHeight="1">
      <c r="A78" s="3" t="s">
        <v>149</v>
      </c>
      <c r="B78" s="3" t="s">
        <v>38</v>
      </c>
      <c r="C78" s="3" t="s">
        <v>136</v>
      </c>
      <c r="D78" s="3" t="s">
        <v>150</v>
      </c>
      <c r="E78" s="3" t="s">
        <v>58</v>
      </c>
      <c r="F78" s="3">
        <v>187543</v>
      </c>
      <c r="G78" s="5">
        <v>44893</v>
      </c>
      <c r="H78" s="3" t="s">
        <v>42</v>
      </c>
      <c r="I78" s="3">
        <v>1</v>
      </c>
      <c r="J78" s="3">
        <v>3</v>
      </c>
      <c r="K78" s="3">
        <v>37270.83</v>
      </c>
      <c r="L78" s="3">
        <v>13272.45</v>
      </c>
      <c r="M78" s="3">
        <v>504.87</v>
      </c>
      <c r="N78" s="3">
        <f>K78/L78</f>
        <v>2.8081348959687173</v>
      </c>
      <c r="O78" s="3">
        <v>60770.55</v>
      </c>
      <c r="P78" s="3">
        <v>30843.62</v>
      </c>
      <c r="Q78" s="3">
        <v>793.68</v>
      </c>
      <c r="R78" s="3">
        <f>O78/P78</f>
        <v>1.9702794289386267</v>
      </c>
      <c r="S78" s="3">
        <v>40023.519999999997</v>
      </c>
      <c r="T78" s="3">
        <v>19339.38</v>
      </c>
      <c r="U78" s="3">
        <v>605.86</v>
      </c>
      <c r="V78" s="3">
        <f>S78/T78</f>
        <v>2.069534804114713</v>
      </c>
      <c r="W78" s="3">
        <f t="shared" si="13"/>
        <v>46021.633333333331</v>
      </c>
      <c r="X78" s="3">
        <f t="shared" si="13"/>
        <v>21151.816666666666</v>
      </c>
      <c r="Y78" s="3">
        <f t="shared" si="13"/>
        <v>634.80333333333328</v>
      </c>
      <c r="Z78" s="3">
        <f t="shared" si="13"/>
        <v>2.2826497096740188</v>
      </c>
      <c r="AA78" s="3" t="s">
        <v>157</v>
      </c>
      <c r="AB78" s="1"/>
    </row>
    <row r="82" spans="1:1" ht="15">
      <c r="A82" s="2" t="s">
        <v>158</v>
      </c>
    </row>
    <row r="83" spans="1:1">
      <c r="A83" s="1" t="s">
        <v>159</v>
      </c>
    </row>
    <row r="84" spans="1:1">
      <c r="A84" s="37" t="s">
        <v>160</v>
      </c>
    </row>
    <row r="85" spans="1:1">
      <c r="A85" s="9"/>
    </row>
    <row r="86" spans="1:1">
      <c r="A86" s="37" t="s">
        <v>161</v>
      </c>
    </row>
    <row r="87" spans="1:1">
      <c r="A87" s="37" t="s">
        <v>162</v>
      </c>
    </row>
    <row r="88" spans="1:1">
      <c r="A88" s="36"/>
    </row>
  </sheetData>
  <sortState xmlns:xlrd2="http://schemas.microsoft.com/office/spreadsheetml/2017/richdata2" ref="A11:AB78">
    <sortCondition ref="C11:C78"/>
    <sortCondition ref="D11:D78"/>
    <sortCondition ref="E11:E78"/>
  </sortState>
  <hyperlinks>
    <hyperlink ref="B8" r:id="rId1" xr:uid="{469572F8-C89F-4DDC-914C-D3D8CD776EAF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lcf76f155ced4ddcb4097134ff3c332f xmlns="a1d27d64-595e-46e6-b0fc-2412cf92e0ec">
      <Terms xmlns="http://schemas.microsoft.com/office/infopath/2007/PartnerControls"/>
    </lcf76f155ced4ddcb4097134ff3c332f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2023-12-05T15:18:01+00:00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94F0A4D969B4E975FEF91E6917F94" ma:contentTypeVersion="13" ma:contentTypeDescription="Create a new document." ma:contentTypeScope="" ma:versionID="e33bbc3fe16c8d7fbd452a68eda19f13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a1d27d64-595e-46e6-b0fc-2412cf92e0ec" xmlns:ns6="555ce25f-1979-488b-b4fe-52c20227cd0c" targetNamespace="http://schemas.microsoft.com/office/2006/metadata/properties" ma:root="true" ma:fieldsID="489fca45666db6eef49a73b17f0e336d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1d27d64-595e-46e6-b0fc-2412cf92e0ec"/>
    <xsd:import namespace="555ce25f-1979-488b-b4fe-52c20227cd0c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c06ece4-5a93-481c-b73a-bf1ccc0f5f2f}" ma:internalName="TaxCatchAllLabel" ma:readOnly="true" ma:showField="CatchAllDataLabel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c06ece4-5a93-481c-b73a-bf1ccc0f5f2f}" ma:internalName="TaxCatchAll" ma:showField="CatchAllData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27d64-595e-46e6-b0fc-2412cf92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ce25f-1979-488b-b4fe-52c20227cd0c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C16496-F330-4D70-BFB4-0A528408783E}"/>
</file>

<file path=customXml/itemProps2.xml><?xml version="1.0" encoding="utf-8"?>
<ds:datastoreItem xmlns:ds="http://schemas.openxmlformats.org/officeDocument/2006/customXml" ds:itemID="{387D9131-0952-4C48-BAA6-8048024DD25E}"/>
</file>

<file path=customXml/itemProps3.xml><?xml version="1.0" encoding="utf-8"?>
<ds:datastoreItem xmlns:ds="http://schemas.openxmlformats.org/officeDocument/2006/customXml" ds:itemID="{DA64FC01-DCF9-453C-AE5A-190984C10822}"/>
</file>

<file path=customXml/itemProps4.xml><?xml version="1.0" encoding="utf-8"?>
<ds:datastoreItem xmlns:ds="http://schemas.openxmlformats.org/officeDocument/2006/customXml" ds:itemID="{8FBF317D-B601-4474-AC1A-8A56F2F25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Colette</dc:creator>
  <cp:keywords/>
  <dc:description/>
  <cp:lastModifiedBy>Nguyen, Helen</cp:lastModifiedBy>
  <cp:revision/>
  <dcterms:created xsi:type="dcterms:W3CDTF">2022-11-18T17:26:41Z</dcterms:created>
  <dcterms:modified xsi:type="dcterms:W3CDTF">2024-02-09T16:07:19Z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0x01010030594F0A4D969B4E975FEF91E6917F94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e3f09c3df709400db2417a7161762d62">
    <vt:lpwstr/>
  </property>
  <property fmtid="{D5CDD505-2E9C-101B-9397-08002B2CF9AE}" pid="6" name="EPA Subject">
    <vt:lpwstr/>
  </property>
  <property fmtid="{D5CDD505-2E9C-101B-9397-08002B2CF9AE}" pid="7" name="EPA_x0020_Subject">
    <vt:lpwstr/>
  </property>
  <property fmtid="{D5CDD505-2E9C-101B-9397-08002B2CF9AE}" pid="8" name="Document Type">
    <vt:lpwstr/>
  </property>
</Properties>
</file>